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2755" windowHeight="8475" tabRatio="924"/>
  </bookViews>
  <sheets>
    <sheet name="C.2" sheetId="1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B.1" sheetId="15" r:id="rId12"/>
    <sheet name="B.2" sheetId="16" r:id="rId13"/>
    <sheet name="B.2.1" sheetId="17" r:id="rId14"/>
    <sheet name="B.2.2" sheetId="18" r:id="rId15"/>
    <sheet name="B.2.3" sheetId="19" r:id="rId16"/>
    <sheet name="B.2.4" sheetId="20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</definedNames>
  <calcPr calcId="145621"/>
</workbook>
</file>

<file path=xl/calcChain.xml><?xml version="1.0" encoding="utf-8"?>
<calcChain xmlns="http://schemas.openxmlformats.org/spreadsheetml/2006/main">
  <c r="K19" i="8" l="1"/>
  <c r="J19" i="8"/>
  <c r="I19" i="8"/>
  <c r="H19" i="8"/>
  <c r="G19" i="8"/>
  <c r="F19" i="8"/>
  <c r="E19" i="8"/>
  <c r="D19" i="8"/>
  <c r="C19" i="8"/>
  <c r="M81" i="20" l="1"/>
  <c r="L81" i="20"/>
  <c r="K81" i="20"/>
  <c r="J81" i="20"/>
  <c r="I81" i="20"/>
  <c r="H81" i="20"/>
  <c r="G81" i="20"/>
  <c r="F81" i="20"/>
  <c r="E81" i="20"/>
  <c r="M78" i="20"/>
  <c r="M77" i="20" s="1"/>
  <c r="L78" i="20"/>
  <c r="K78" i="20"/>
  <c r="J78" i="20"/>
  <c r="J77" i="20" s="1"/>
  <c r="I78" i="20"/>
  <c r="I77" i="20" s="1"/>
  <c r="H78" i="20"/>
  <c r="G78" i="20"/>
  <c r="F78" i="20"/>
  <c r="F77" i="20" s="1"/>
  <c r="E78" i="20"/>
  <c r="E77" i="20" s="1"/>
  <c r="L77" i="20"/>
  <c r="K77" i="20"/>
  <c r="H77" i="20"/>
  <c r="G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J68" i="20"/>
  <c r="I68" i="20"/>
  <c r="H68" i="20"/>
  <c r="G68" i="20"/>
  <c r="F68" i="20"/>
  <c r="E68" i="20"/>
  <c r="M65" i="20"/>
  <c r="M64" i="20" s="1"/>
  <c r="L65" i="20"/>
  <c r="K65" i="20"/>
  <c r="J65" i="20"/>
  <c r="J64" i="20" s="1"/>
  <c r="I65" i="20"/>
  <c r="I64" i="20" s="1"/>
  <c r="H65" i="20"/>
  <c r="G65" i="20"/>
  <c r="F65" i="20"/>
  <c r="F64" i="20" s="1"/>
  <c r="E65" i="20"/>
  <c r="E64" i="20" s="1"/>
  <c r="L64" i="20"/>
  <c r="K64" i="20"/>
  <c r="H64" i="20"/>
  <c r="G64" i="20"/>
  <c r="M59" i="20"/>
  <c r="L59" i="20"/>
  <c r="K59" i="20"/>
  <c r="J59" i="20"/>
  <c r="I59" i="20"/>
  <c r="H59" i="20"/>
  <c r="G59" i="20"/>
  <c r="F59" i="20"/>
  <c r="E59" i="20"/>
  <c r="M56" i="20"/>
  <c r="L56" i="20"/>
  <c r="K56" i="20"/>
  <c r="J56" i="20"/>
  <c r="I56" i="20"/>
  <c r="H56" i="20"/>
  <c r="G56" i="20"/>
  <c r="F56" i="20"/>
  <c r="E56" i="20"/>
  <c r="M53" i="20"/>
  <c r="M52" i="20" s="1"/>
  <c r="L53" i="20"/>
  <c r="K53" i="20"/>
  <c r="J53" i="20"/>
  <c r="J52" i="20" s="1"/>
  <c r="J51" i="20" s="1"/>
  <c r="I53" i="20"/>
  <c r="I52" i="20" s="1"/>
  <c r="H53" i="20"/>
  <c r="G53" i="20"/>
  <c r="F53" i="20"/>
  <c r="F52" i="20" s="1"/>
  <c r="F51" i="20" s="1"/>
  <c r="E53" i="20"/>
  <c r="E52" i="20" s="1"/>
  <c r="L52" i="20"/>
  <c r="K52" i="20"/>
  <c r="K51" i="20" s="1"/>
  <c r="H52" i="20"/>
  <c r="G52" i="20"/>
  <c r="G51" i="20" s="1"/>
  <c r="L51" i="20"/>
  <c r="H51" i="20"/>
  <c r="M47" i="20"/>
  <c r="M4" i="20" s="1"/>
  <c r="L47" i="20"/>
  <c r="K47" i="20"/>
  <c r="J47" i="20"/>
  <c r="I47" i="20"/>
  <c r="I4" i="20" s="1"/>
  <c r="H47" i="20"/>
  <c r="G47" i="20"/>
  <c r="F47" i="20"/>
  <c r="E47" i="20"/>
  <c r="E4" i="20" s="1"/>
  <c r="M8" i="20"/>
  <c r="L8" i="20"/>
  <c r="K8" i="20"/>
  <c r="J8" i="20"/>
  <c r="I8" i="20"/>
  <c r="H8" i="20"/>
  <c r="G8" i="20"/>
  <c r="F8" i="20"/>
  <c r="E8" i="20"/>
  <c r="M5" i="20"/>
  <c r="L5" i="20"/>
  <c r="K5" i="20"/>
  <c r="K4" i="20" s="1"/>
  <c r="K92" i="20" s="1"/>
  <c r="J5" i="20"/>
  <c r="J4" i="20" s="1"/>
  <c r="I5" i="20"/>
  <c r="H5" i="20"/>
  <c r="G5" i="20"/>
  <c r="G4" i="20" s="1"/>
  <c r="G92" i="20" s="1"/>
  <c r="F5" i="20"/>
  <c r="F4" i="20" s="1"/>
  <c r="E5" i="20"/>
  <c r="L4" i="20"/>
  <c r="L92" i="20" s="1"/>
  <c r="H4" i="20"/>
  <c r="H92" i="20" s="1"/>
  <c r="M81" i="19"/>
  <c r="L81" i="19"/>
  <c r="K81" i="19"/>
  <c r="J81" i="19"/>
  <c r="I81" i="19"/>
  <c r="H81" i="19"/>
  <c r="G81" i="19"/>
  <c r="F81" i="19"/>
  <c r="E81" i="19"/>
  <c r="M78" i="19"/>
  <c r="L78" i="19"/>
  <c r="K78" i="19"/>
  <c r="K77" i="19" s="1"/>
  <c r="J78" i="19"/>
  <c r="J77" i="19" s="1"/>
  <c r="I78" i="19"/>
  <c r="H78" i="19"/>
  <c r="G78" i="19"/>
  <c r="G77" i="19" s="1"/>
  <c r="F78" i="19"/>
  <c r="F77" i="19" s="1"/>
  <c r="E78" i="19"/>
  <c r="M77" i="19"/>
  <c r="L77" i="19"/>
  <c r="I77" i="19"/>
  <c r="H77" i="19"/>
  <c r="E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J68" i="19"/>
  <c r="I68" i="19"/>
  <c r="H68" i="19"/>
  <c r="G68" i="19"/>
  <c r="F68" i="19"/>
  <c r="E68" i="19"/>
  <c r="M65" i="19"/>
  <c r="L65" i="19"/>
  <c r="K65" i="19"/>
  <c r="K64" i="19" s="1"/>
  <c r="J65" i="19"/>
  <c r="J64" i="19" s="1"/>
  <c r="I65" i="19"/>
  <c r="H65" i="19"/>
  <c r="G65" i="19"/>
  <c r="G64" i="19" s="1"/>
  <c r="F65" i="19"/>
  <c r="F64" i="19" s="1"/>
  <c r="E65" i="19"/>
  <c r="M64" i="19"/>
  <c r="L64" i="19"/>
  <c r="I64" i="19"/>
  <c r="H64" i="19"/>
  <c r="E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J56" i="19"/>
  <c r="I56" i="19"/>
  <c r="H56" i="19"/>
  <c r="G56" i="19"/>
  <c r="F56" i="19"/>
  <c r="E56" i="19"/>
  <c r="M53" i="19"/>
  <c r="L53" i="19"/>
  <c r="K53" i="19"/>
  <c r="K52" i="19" s="1"/>
  <c r="K51" i="19" s="1"/>
  <c r="J53" i="19"/>
  <c r="J52" i="19" s="1"/>
  <c r="J51" i="19" s="1"/>
  <c r="I53" i="19"/>
  <c r="H53" i="19"/>
  <c r="G53" i="19"/>
  <c r="G52" i="19" s="1"/>
  <c r="G51" i="19" s="1"/>
  <c r="F53" i="19"/>
  <c r="F52" i="19" s="1"/>
  <c r="F51" i="19" s="1"/>
  <c r="E53" i="19"/>
  <c r="M52" i="19"/>
  <c r="L52" i="19"/>
  <c r="L51" i="19" s="1"/>
  <c r="I52" i="19"/>
  <c r="H52" i="19"/>
  <c r="H51" i="19" s="1"/>
  <c r="E52" i="19"/>
  <c r="M51" i="19"/>
  <c r="I51" i="19"/>
  <c r="E51" i="19"/>
  <c r="M47" i="19"/>
  <c r="L47" i="19"/>
  <c r="K47" i="19"/>
  <c r="J47" i="19"/>
  <c r="J4" i="19" s="1"/>
  <c r="J92" i="19" s="1"/>
  <c r="I47" i="19"/>
  <c r="H47" i="19"/>
  <c r="G47" i="19"/>
  <c r="F47" i="19"/>
  <c r="F4" i="19" s="1"/>
  <c r="F92" i="19" s="1"/>
  <c r="E47" i="19"/>
  <c r="M8" i="19"/>
  <c r="L8" i="19"/>
  <c r="K8" i="19"/>
  <c r="J8" i="19"/>
  <c r="I8" i="19"/>
  <c r="H8" i="19"/>
  <c r="G8" i="19"/>
  <c r="F8" i="19"/>
  <c r="E8" i="19"/>
  <c r="M5" i="19"/>
  <c r="L5" i="19"/>
  <c r="L4" i="19" s="1"/>
  <c r="K5" i="19"/>
  <c r="K4" i="19" s="1"/>
  <c r="J5" i="19"/>
  <c r="I5" i="19"/>
  <c r="H5" i="19"/>
  <c r="H4" i="19" s="1"/>
  <c r="H92" i="19" s="1"/>
  <c r="G5" i="19"/>
  <c r="G4" i="19" s="1"/>
  <c r="F5" i="19"/>
  <c r="E5" i="19"/>
  <c r="M4" i="19"/>
  <c r="M92" i="19" s="1"/>
  <c r="I4" i="19"/>
  <c r="I92" i="19" s="1"/>
  <c r="E4" i="19"/>
  <c r="E92" i="19" s="1"/>
  <c r="M81" i="18"/>
  <c r="L81" i="18"/>
  <c r="K81" i="18"/>
  <c r="J81" i="18"/>
  <c r="I81" i="18"/>
  <c r="H81" i="18"/>
  <c r="G81" i="18"/>
  <c r="F81" i="18"/>
  <c r="E81" i="18"/>
  <c r="M78" i="18"/>
  <c r="L78" i="18"/>
  <c r="L77" i="18" s="1"/>
  <c r="K78" i="18"/>
  <c r="K77" i="18" s="1"/>
  <c r="J78" i="18"/>
  <c r="I78" i="18"/>
  <c r="H78" i="18"/>
  <c r="H77" i="18" s="1"/>
  <c r="G78" i="18"/>
  <c r="G77" i="18" s="1"/>
  <c r="F78" i="18"/>
  <c r="E78" i="18"/>
  <c r="M77" i="18"/>
  <c r="J77" i="18"/>
  <c r="I77" i="18"/>
  <c r="F77" i="18"/>
  <c r="E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J68" i="18"/>
  <c r="I68" i="18"/>
  <c r="H68" i="18"/>
  <c r="G68" i="18"/>
  <c r="F68" i="18"/>
  <c r="E68" i="18"/>
  <c r="M65" i="18"/>
  <c r="L65" i="18"/>
  <c r="L64" i="18" s="1"/>
  <c r="K65" i="18"/>
  <c r="K64" i="18" s="1"/>
  <c r="J65" i="18"/>
  <c r="I65" i="18"/>
  <c r="H65" i="18"/>
  <c r="H64" i="18" s="1"/>
  <c r="G65" i="18"/>
  <c r="G64" i="18" s="1"/>
  <c r="F65" i="18"/>
  <c r="E65" i="18"/>
  <c r="M64" i="18"/>
  <c r="J64" i="18"/>
  <c r="I64" i="18"/>
  <c r="F64" i="18"/>
  <c r="E64" i="18"/>
  <c r="M59" i="18"/>
  <c r="L59" i="18"/>
  <c r="K59" i="18"/>
  <c r="J59" i="18"/>
  <c r="I59" i="18"/>
  <c r="H59" i="18"/>
  <c r="G59" i="18"/>
  <c r="F59" i="18"/>
  <c r="E59" i="18"/>
  <c r="M56" i="18"/>
  <c r="L56" i="18"/>
  <c r="K56" i="18"/>
  <c r="J56" i="18"/>
  <c r="I56" i="18"/>
  <c r="H56" i="18"/>
  <c r="G56" i="18"/>
  <c r="F56" i="18"/>
  <c r="E56" i="18"/>
  <c r="M53" i="18"/>
  <c r="L53" i="18"/>
  <c r="L52" i="18" s="1"/>
  <c r="L51" i="18" s="1"/>
  <c r="K53" i="18"/>
  <c r="K52" i="18" s="1"/>
  <c r="K51" i="18" s="1"/>
  <c r="J53" i="18"/>
  <c r="I53" i="18"/>
  <c r="H53" i="18"/>
  <c r="H52" i="18" s="1"/>
  <c r="H51" i="18" s="1"/>
  <c r="G53" i="18"/>
  <c r="G52" i="18" s="1"/>
  <c r="G51" i="18" s="1"/>
  <c r="F53" i="18"/>
  <c r="E53" i="18"/>
  <c r="M52" i="18"/>
  <c r="M51" i="18" s="1"/>
  <c r="J52" i="18"/>
  <c r="I52" i="18"/>
  <c r="I51" i="18" s="1"/>
  <c r="F52" i="18"/>
  <c r="E52" i="18"/>
  <c r="E51" i="18" s="1"/>
  <c r="J51" i="18"/>
  <c r="F51" i="18"/>
  <c r="M47" i="18"/>
  <c r="L47" i="18"/>
  <c r="K47" i="18"/>
  <c r="K4" i="18" s="1"/>
  <c r="K92" i="18" s="1"/>
  <c r="J47" i="18"/>
  <c r="I47" i="18"/>
  <c r="H47" i="18"/>
  <c r="G47" i="18"/>
  <c r="G4" i="18" s="1"/>
  <c r="G92" i="18" s="1"/>
  <c r="F47" i="18"/>
  <c r="E47" i="18"/>
  <c r="M8" i="18"/>
  <c r="L8" i="18"/>
  <c r="K8" i="18"/>
  <c r="J8" i="18"/>
  <c r="I8" i="18"/>
  <c r="H8" i="18"/>
  <c r="G8" i="18"/>
  <c r="F8" i="18"/>
  <c r="E8" i="18"/>
  <c r="M5" i="18"/>
  <c r="M4" i="18" s="1"/>
  <c r="M92" i="18" s="1"/>
  <c r="L5" i="18"/>
  <c r="L4" i="18" s="1"/>
  <c r="K5" i="18"/>
  <c r="J5" i="18"/>
  <c r="I5" i="18"/>
  <c r="I4" i="18" s="1"/>
  <c r="I92" i="18" s="1"/>
  <c r="H5" i="18"/>
  <c r="H4" i="18" s="1"/>
  <c r="G5" i="18"/>
  <c r="F5" i="18"/>
  <c r="E5" i="18"/>
  <c r="E4" i="18" s="1"/>
  <c r="E92" i="18" s="1"/>
  <c r="J4" i="18"/>
  <c r="J92" i="18" s="1"/>
  <c r="F4" i="18"/>
  <c r="F92" i="18" s="1"/>
  <c r="M81" i="17"/>
  <c r="L81" i="17"/>
  <c r="K81" i="17"/>
  <c r="J81" i="17"/>
  <c r="I81" i="17"/>
  <c r="H81" i="17"/>
  <c r="G81" i="17"/>
  <c r="F81" i="17"/>
  <c r="E81" i="17"/>
  <c r="M78" i="17"/>
  <c r="M77" i="17" s="1"/>
  <c r="L78" i="17"/>
  <c r="L77" i="17" s="1"/>
  <c r="K78" i="17"/>
  <c r="J78" i="17"/>
  <c r="I78" i="17"/>
  <c r="I77" i="17" s="1"/>
  <c r="H78" i="17"/>
  <c r="H77" i="17" s="1"/>
  <c r="G78" i="17"/>
  <c r="F78" i="17"/>
  <c r="E78" i="17"/>
  <c r="E77" i="17" s="1"/>
  <c r="K77" i="17"/>
  <c r="J77" i="17"/>
  <c r="G77" i="17"/>
  <c r="F77" i="17"/>
  <c r="M73" i="17"/>
  <c r="L73" i="17"/>
  <c r="K73" i="17"/>
  <c r="J73" i="17"/>
  <c r="I73" i="17"/>
  <c r="H73" i="17"/>
  <c r="G73" i="17"/>
  <c r="F73" i="17"/>
  <c r="E73" i="17"/>
  <c r="M68" i="17"/>
  <c r="L68" i="17"/>
  <c r="K68" i="17"/>
  <c r="J68" i="17"/>
  <c r="I68" i="17"/>
  <c r="H68" i="17"/>
  <c r="G68" i="17"/>
  <c r="F68" i="17"/>
  <c r="E68" i="17"/>
  <c r="M65" i="17"/>
  <c r="M64" i="17" s="1"/>
  <c r="L65" i="17"/>
  <c r="L64" i="17" s="1"/>
  <c r="K65" i="17"/>
  <c r="J65" i="17"/>
  <c r="I65" i="17"/>
  <c r="I64" i="17" s="1"/>
  <c r="H65" i="17"/>
  <c r="H64" i="17" s="1"/>
  <c r="G65" i="17"/>
  <c r="F65" i="17"/>
  <c r="E65" i="17"/>
  <c r="E64" i="17" s="1"/>
  <c r="K64" i="17"/>
  <c r="J64" i="17"/>
  <c r="G64" i="17"/>
  <c r="F64" i="17"/>
  <c r="M59" i="17"/>
  <c r="L59" i="17"/>
  <c r="K59" i="17"/>
  <c r="J59" i="17"/>
  <c r="I59" i="17"/>
  <c r="H59" i="17"/>
  <c r="G59" i="17"/>
  <c r="F59" i="17"/>
  <c r="E59" i="17"/>
  <c r="M56" i="17"/>
  <c r="L56" i="17"/>
  <c r="K56" i="17"/>
  <c r="J56" i="17"/>
  <c r="I56" i="17"/>
  <c r="H56" i="17"/>
  <c r="G56" i="17"/>
  <c r="F56" i="17"/>
  <c r="E56" i="17"/>
  <c r="M53" i="17"/>
  <c r="M52" i="17" s="1"/>
  <c r="L53" i="17"/>
  <c r="L52" i="17" s="1"/>
  <c r="K53" i="17"/>
  <c r="J53" i="17"/>
  <c r="I53" i="17"/>
  <c r="I52" i="17" s="1"/>
  <c r="H53" i="17"/>
  <c r="H52" i="17" s="1"/>
  <c r="G53" i="17"/>
  <c r="F53" i="17"/>
  <c r="E53" i="17"/>
  <c r="E52" i="17" s="1"/>
  <c r="K52" i="17"/>
  <c r="J52" i="17"/>
  <c r="J51" i="17" s="1"/>
  <c r="G52" i="17"/>
  <c r="F52" i="17"/>
  <c r="F51" i="17" s="1"/>
  <c r="K51" i="17"/>
  <c r="G51" i="17"/>
  <c r="M47" i="17"/>
  <c r="L47" i="17"/>
  <c r="L4" i="17" s="1"/>
  <c r="K47" i="17"/>
  <c r="J47" i="17"/>
  <c r="I47" i="17"/>
  <c r="H47" i="17"/>
  <c r="H4" i="17" s="1"/>
  <c r="G47" i="17"/>
  <c r="F47" i="17"/>
  <c r="E47" i="17"/>
  <c r="M8" i="17"/>
  <c r="L8" i="17"/>
  <c r="K8" i="17"/>
  <c r="J8" i="17"/>
  <c r="I8" i="17"/>
  <c r="H8" i="17"/>
  <c r="G8" i="17"/>
  <c r="F8" i="17"/>
  <c r="E8" i="17"/>
  <c r="M5" i="17"/>
  <c r="M4" i="17" s="1"/>
  <c r="L5" i="17"/>
  <c r="K5" i="17"/>
  <c r="J5" i="17"/>
  <c r="J4" i="17" s="1"/>
  <c r="I5" i="17"/>
  <c r="I4" i="17" s="1"/>
  <c r="H5" i="17"/>
  <c r="G5" i="17"/>
  <c r="F5" i="17"/>
  <c r="F4" i="17" s="1"/>
  <c r="F92" i="17" s="1"/>
  <c r="E5" i="17"/>
  <c r="E4" i="17" s="1"/>
  <c r="K4" i="17"/>
  <c r="K92" i="17" s="1"/>
  <c r="G4" i="17"/>
  <c r="G92" i="17" s="1"/>
  <c r="M81" i="16"/>
  <c r="L81" i="16"/>
  <c r="K81" i="16"/>
  <c r="J81" i="16"/>
  <c r="I81" i="16"/>
  <c r="H81" i="16"/>
  <c r="G81" i="16"/>
  <c r="F81" i="16"/>
  <c r="E81" i="16"/>
  <c r="M78" i="16"/>
  <c r="M77" i="16" s="1"/>
  <c r="L78" i="16"/>
  <c r="K78" i="16"/>
  <c r="J78" i="16"/>
  <c r="J77" i="16" s="1"/>
  <c r="I78" i="16"/>
  <c r="I77" i="16" s="1"/>
  <c r="H78" i="16"/>
  <c r="G78" i="16"/>
  <c r="F78" i="16"/>
  <c r="F77" i="16" s="1"/>
  <c r="E78" i="16"/>
  <c r="E77" i="16" s="1"/>
  <c r="L77" i="16"/>
  <c r="K77" i="16"/>
  <c r="H77" i="16"/>
  <c r="G77" i="16"/>
  <c r="M73" i="16"/>
  <c r="L73" i="16"/>
  <c r="K73" i="16"/>
  <c r="J73" i="16"/>
  <c r="I73" i="16"/>
  <c r="H73" i="16"/>
  <c r="G73" i="16"/>
  <c r="F73" i="16"/>
  <c r="E73" i="16"/>
  <c r="M68" i="16"/>
  <c r="L68" i="16"/>
  <c r="K68" i="16"/>
  <c r="J68" i="16"/>
  <c r="I68" i="16"/>
  <c r="H68" i="16"/>
  <c r="G68" i="16"/>
  <c r="F68" i="16"/>
  <c r="E68" i="16"/>
  <c r="M65" i="16"/>
  <c r="M64" i="16" s="1"/>
  <c r="L65" i="16"/>
  <c r="K65" i="16"/>
  <c r="J65" i="16"/>
  <c r="J64" i="16" s="1"/>
  <c r="I65" i="16"/>
  <c r="I64" i="16" s="1"/>
  <c r="H65" i="16"/>
  <c r="G65" i="16"/>
  <c r="F65" i="16"/>
  <c r="F64" i="16" s="1"/>
  <c r="E65" i="16"/>
  <c r="E64" i="16" s="1"/>
  <c r="L64" i="16"/>
  <c r="K64" i="16"/>
  <c r="H64" i="16"/>
  <c r="G64" i="16"/>
  <c r="M59" i="16"/>
  <c r="L59" i="16"/>
  <c r="K59" i="16"/>
  <c r="J59" i="16"/>
  <c r="I59" i="16"/>
  <c r="H59" i="16"/>
  <c r="G59" i="16"/>
  <c r="F59" i="16"/>
  <c r="E59" i="16"/>
  <c r="M56" i="16"/>
  <c r="L56" i="16"/>
  <c r="K56" i="16"/>
  <c r="J56" i="16"/>
  <c r="I56" i="16"/>
  <c r="H56" i="16"/>
  <c r="G56" i="16"/>
  <c r="F56" i="16"/>
  <c r="E56" i="16"/>
  <c r="M53" i="16"/>
  <c r="M52" i="16" s="1"/>
  <c r="L53" i="16"/>
  <c r="K53" i="16"/>
  <c r="J53" i="16"/>
  <c r="J52" i="16" s="1"/>
  <c r="J51" i="16" s="1"/>
  <c r="I53" i="16"/>
  <c r="I52" i="16" s="1"/>
  <c r="H53" i="16"/>
  <c r="G53" i="16"/>
  <c r="F53" i="16"/>
  <c r="F52" i="16" s="1"/>
  <c r="F51" i="16" s="1"/>
  <c r="E53" i="16"/>
  <c r="E52" i="16" s="1"/>
  <c r="L52" i="16"/>
  <c r="K52" i="16"/>
  <c r="K51" i="16" s="1"/>
  <c r="H52" i="16"/>
  <c r="G52" i="16"/>
  <c r="G51" i="16" s="1"/>
  <c r="L51" i="16"/>
  <c r="H51" i="16"/>
  <c r="M47" i="16"/>
  <c r="M4" i="16" s="1"/>
  <c r="L47" i="16"/>
  <c r="K47" i="16"/>
  <c r="J47" i="16"/>
  <c r="I47" i="16"/>
  <c r="I4" i="16" s="1"/>
  <c r="H47" i="16"/>
  <c r="G47" i="16"/>
  <c r="F47" i="16"/>
  <c r="E47" i="16"/>
  <c r="E4" i="16" s="1"/>
  <c r="M8" i="16"/>
  <c r="L8" i="16"/>
  <c r="K8" i="16"/>
  <c r="J8" i="16"/>
  <c r="I8" i="16"/>
  <c r="H8" i="16"/>
  <c r="G8" i="16"/>
  <c r="F8" i="16"/>
  <c r="E8" i="16"/>
  <c r="M5" i="16"/>
  <c r="L5" i="16"/>
  <c r="K5" i="16"/>
  <c r="K4" i="16" s="1"/>
  <c r="K92" i="16" s="1"/>
  <c r="J5" i="16"/>
  <c r="J4" i="16" s="1"/>
  <c r="I5" i="16"/>
  <c r="H5" i="16"/>
  <c r="G5" i="16"/>
  <c r="G4" i="16" s="1"/>
  <c r="G92" i="16" s="1"/>
  <c r="F5" i="16"/>
  <c r="F4" i="16" s="1"/>
  <c r="E5" i="16"/>
  <c r="L4" i="16"/>
  <c r="L92" i="16" s="1"/>
  <c r="H4" i="16"/>
  <c r="H92" i="16" s="1"/>
  <c r="M36" i="15"/>
  <c r="L36" i="15"/>
  <c r="K36" i="15"/>
  <c r="J36" i="15"/>
  <c r="I36" i="15"/>
  <c r="H36" i="15"/>
  <c r="G36" i="15"/>
  <c r="F36" i="15"/>
  <c r="E36" i="15"/>
  <c r="M31" i="15"/>
  <c r="L31" i="15"/>
  <c r="K31" i="15"/>
  <c r="J31" i="15"/>
  <c r="I31" i="15"/>
  <c r="H31" i="15"/>
  <c r="G31" i="15"/>
  <c r="F31" i="15"/>
  <c r="E31" i="15"/>
  <c r="M21" i="15"/>
  <c r="L21" i="15"/>
  <c r="K21" i="15"/>
  <c r="J21" i="15"/>
  <c r="I21" i="15"/>
  <c r="H21" i="15"/>
  <c r="G21" i="15"/>
  <c r="F21" i="15"/>
  <c r="E21" i="15"/>
  <c r="M10" i="15"/>
  <c r="M9" i="15" s="1"/>
  <c r="M40" i="15" s="1"/>
  <c r="L10" i="15"/>
  <c r="L9" i="15" s="1"/>
  <c r="K10" i="15"/>
  <c r="J10" i="15"/>
  <c r="I10" i="15"/>
  <c r="I9" i="15" s="1"/>
  <c r="I40" i="15" s="1"/>
  <c r="H10" i="15"/>
  <c r="H9" i="15" s="1"/>
  <c r="G10" i="15"/>
  <c r="F10" i="15"/>
  <c r="E10" i="15"/>
  <c r="E9" i="15" s="1"/>
  <c r="E40" i="15" s="1"/>
  <c r="K9" i="15"/>
  <c r="J9" i="15"/>
  <c r="G9" i="15"/>
  <c r="F9" i="15"/>
  <c r="M4" i="15"/>
  <c r="L4" i="15"/>
  <c r="L40" i="15" s="1"/>
  <c r="K4" i="15"/>
  <c r="K40" i="15" s="1"/>
  <c r="J4" i="15"/>
  <c r="J40" i="15" s="1"/>
  <c r="I4" i="15"/>
  <c r="H4" i="15"/>
  <c r="H40" i="15" s="1"/>
  <c r="G4" i="15"/>
  <c r="G40" i="15" s="1"/>
  <c r="F4" i="15"/>
  <c r="F40" i="15" s="1"/>
  <c r="E4" i="15"/>
  <c r="K15" i="14"/>
  <c r="J15" i="14"/>
  <c r="I15" i="14"/>
  <c r="H15" i="14"/>
  <c r="G15" i="14"/>
  <c r="F15" i="14"/>
  <c r="E15" i="14"/>
  <c r="D15" i="14"/>
  <c r="C15" i="14"/>
  <c r="K4" i="14"/>
  <c r="J4" i="14"/>
  <c r="I4" i="14"/>
  <c r="H4" i="14"/>
  <c r="G4" i="14"/>
  <c r="F4" i="14"/>
  <c r="E4" i="14"/>
  <c r="D4" i="14"/>
  <c r="C4" i="14"/>
  <c r="H26" i="13"/>
  <c r="D26" i="13"/>
  <c r="K16" i="13"/>
  <c r="J16" i="13"/>
  <c r="I16" i="13"/>
  <c r="I26" i="13" s="1"/>
  <c r="H16" i="13"/>
  <c r="G16" i="13"/>
  <c r="F16" i="13"/>
  <c r="E16" i="13"/>
  <c r="E26" i="13" s="1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I4" i="13"/>
  <c r="H4" i="13"/>
  <c r="G4" i="13"/>
  <c r="G26" i="13" s="1"/>
  <c r="F4" i="13"/>
  <c r="E4" i="13"/>
  <c r="D4" i="13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J26" i="11"/>
  <c r="F26" i="11"/>
  <c r="K16" i="11"/>
  <c r="K26" i="11" s="1"/>
  <c r="J16" i="11"/>
  <c r="I16" i="11"/>
  <c r="H16" i="11"/>
  <c r="G16" i="11"/>
  <c r="G26" i="11" s="1"/>
  <c r="F16" i="11"/>
  <c r="E16" i="11"/>
  <c r="D16" i="11"/>
  <c r="C16" i="11"/>
  <c r="C26" i="11" s="1"/>
  <c r="K8" i="11"/>
  <c r="J8" i="11"/>
  <c r="I8" i="11"/>
  <c r="H8" i="11"/>
  <c r="G8" i="11"/>
  <c r="F8" i="11"/>
  <c r="E8" i="11"/>
  <c r="D8" i="11"/>
  <c r="C8" i="11"/>
  <c r="K4" i="11"/>
  <c r="J4" i="11"/>
  <c r="I4" i="11"/>
  <c r="I26" i="11" s="1"/>
  <c r="H4" i="11"/>
  <c r="H26" i="11" s="1"/>
  <c r="G4" i="11"/>
  <c r="F4" i="11"/>
  <c r="E4" i="11"/>
  <c r="E26" i="11" s="1"/>
  <c r="D4" i="11"/>
  <c r="D26" i="11" s="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C26" i="9"/>
  <c r="K16" i="9"/>
  <c r="J16" i="9"/>
  <c r="I16" i="9"/>
  <c r="H16" i="9"/>
  <c r="H26" i="9" s="1"/>
  <c r="G16" i="9"/>
  <c r="F16" i="9"/>
  <c r="E16" i="9"/>
  <c r="D16" i="9"/>
  <c r="C16" i="9"/>
  <c r="K8" i="9"/>
  <c r="J8" i="9"/>
  <c r="I8" i="9"/>
  <c r="I26" i="9" s="1"/>
  <c r="H8" i="9"/>
  <c r="G8" i="9"/>
  <c r="F8" i="9"/>
  <c r="E8" i="9"/>
  <c r="E26" i="9" s="1"/>
  <c r="D8" i="9"/>
  <c r="C8" i="9"/>
  <c r="K4" i="9"/>
  <c r="K26" i="9" s="1"/>
  <c r="J4" i="9"/>
  <c r="J26" i="9" s="1"/>
  <c r="I4" i="9"/>
  <c r="H4" i="9"/>
  <c r="G4" i="9"/>
  <c r="G26" i="9" s="1"/>
  <c r="F4" i="9"/>
  <c r="F26" i="9" s="1"/>
  <c r="E4" i="9"/>
  <c r="D4" i="9"/>
  <c r="D26" i="9" s="1"/>
  <c r="C4" i="9"/>
  <c r="Z20" i="8"/>
  <c r="Z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16" i="7"/>
  <c r="J16" i="7"/>
  <c r="I16" i="7"/>
  <c r="H16" i="7"/>
  <c r="G16" i="7"/>
  <c r="F16" i="7"/>
  <c r="F26" i="7" s="1"/>
  <c r="E16" i="7"/>
  <c r="D16" i="7"/>
  <c r="C16" i="7"/>
  <c r="K8" i="7"/>
  <c r="J8" i="7"/>
  <c r="J26" i="7" s="1"/>
  <c r="I8" i="7"/>
  <c r="H8" i="7"/>
  <c r="G8" i="7"/>
  <c r="F8" i="7"/>
  <c r="E8" i="7"/>
  <c r="D8" i="7"/>
  <c r="C8" i="7"/>
  <c r="K4" i="7"/>
  <c r="J4" i="7"/>
  <c r="I4" i="7"/>
  <c r="I26" i="7" s="1"/>
  <c r="H4" i="7"/>
  <c r="H26" i="7" s="1"/>
  <c r="G4" i="7"/>
  <c r="F4" i="7"/>
  <c r="E4" i="7"/>
  <c r="E26" i="7" s="1"/>
  <c r="D4" i="7"/>
  <c r="D26" i="7" s="1"/>
  <c r="C4" i="7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H26" i="4" s="1"/>
  <c r="G8" i="4"/>
  <c r="F8" i="4"/>
  <c r="E8" i="4"/>
  <c r="D8" i="4"/>
  <c r="D26" i="4" s="1"/>
  <c r="C8" i="4"/>
  <c r="K4" i="4"/>
  <c r="J4" i="4"/>
  <c r="J26" i="4" s="1"/>
  <c r="I4" i="4"/>
  <c r="I26" i="4" s="1"/>
  <c r="H4" i="4"/>
  <c r="G4" i="4"/>
  <c r="F4" i="4"/>
  <c r="F26" i="4" s="1"/>
  <c r="E4" i="4"/>
  <c r="E26" i="4" s="1"/>
  <c r="D4" i="4"/>
  <c r="C4" i="4"/>
  <c r="C26" i="7" l="1"/>
  <c r="G26" i="7"/>
  <c r="K26" i="7"/>
  <c r="F26" i="13"/>
  <c r="J26" i="13"/>
  <c r="F92" i="16"/>
  <c r="J92" i="16"/>
  <c r="E51" i="16"/>
  <c r="I51" i="16"/>
  <c r="M51" i="16"/>
  <c r="H92" i="18"/>
  <c r="L92" i="18"/>
  <c r="F92" i="20"/>
  <c r="J92" i="20"/>
  <c r="E51" i="20"/>
  <c r="I51" i="20"/>
  <c r="M51" i="20"/>
  <c r="E92" i="16"/>
  <c r="I92" i="16"/>
  <c r="M92" i="16"/>
  <c r="E92" i="20"/>
  <c r="I92" i="20"/>
  <c r="M92" i="20"/>
  <c r="H51" i="17"/>
  <c r="L51" i="17"/>
  <c r="G92" i="19"/>
  <c r="K92" i="19"/>
  <c r="C26" i="4"/>
  <c r="G26" i="4"/>
  <c r="K26" i="4"/>
  <c r="J92" i="17"/>
  <c r="H92" i="17"/>
  <c r="L92" i="17"/>
  <c r="E51" i="17"/>
  <c r="E92" i="17" s="1"/>
  <c r="I51" i="17"/>
  <c r="I92" i="17" s="1"/>
  <c r="M51" i="17"/>
  <c r="M92" i="17" s="1"/>
  <c r="L92" i="19"/>
</calcChain>
</file>

<file path=xl/sharedStrings.xml><?xml version="1.0" encoding="utf-8"?>
<sst xmlns="http://schemas.openxmlformats.org/spreadsheetml/2006/main" count="7835" uniqueCount="183">
  <si>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</si>
  <si>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</si>
  <si>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</si>
  <si>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</si>
  <si>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</si>
  <si>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</si>
  <si>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</si>
  <si>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</si>
  <si>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</si>
  <si>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</si>
  <si>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</si>
  <si>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</si>
  <si>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</si>
  <si>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</si>
  <si>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</si>
  <si>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</si>
  <si>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</si>
  <si>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</si>
  <si>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</si>
  <si>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</si>
  <si>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</si>
  <si>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</si>
  <si>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</si>
  <si>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</si>
  <si>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</si>
  <si>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</si>
  <si>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</si>
  <si>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</si>
  <si>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</si>
  <si>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</si>
  <si>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</si>
  <si>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</si>
  <si>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</si>
  <si>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</si>
  <si>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</si>
  <si>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</si>
  <si>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</si>
  <si>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</si>
  <si>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</si>
  <si>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</si>
  <si>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</si>
  <si>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</si>
  <si>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</si>
  <si>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</si>
  <si>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</si>
  <si>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</si>
  <si>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</si>
  <si>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</si>
  <si>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</si>
  <si>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</si>
  <si>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</si>
  <si>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</si>
  <si>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</si>
  <si>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</si>
  <si>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</si>
  <si>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</si>
  <si>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</si>
  <si>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</si>
  <si>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</si>
  <si>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</si>
  <si>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</si>
  <si>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</si>
  <si>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</si>
  <si>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</si>
  <si>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</si>
  <si>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</si>
  <si>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</si>
  <si>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</si>
  <si>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</si>
  <si>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</si>
  <si>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</si>
  <si>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</si>
  <si>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</si>
  <si>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</si>
  <si>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</si>
  <si>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</si>
  <si>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</si>
  <si>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</si>
  <si>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</si>
  <si>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</si>
  <si>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</si>
  <si>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</si>
  <si>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</si>
  <si>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</si>
  <si>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</si>
  <si>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</si>
  <si>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</si>
  <si>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</si>
  <si>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</si>
  <si>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</si>
  <si>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</si>
  <si>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</si>
  <si>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</si>
  <si>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</si>
  <si>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</si>
  <si>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</si>
  <si>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</si>
  <si>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</si>
  <si>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</si>
  <si>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</si>
  <si>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</si>
  <si>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</si>
  <si>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</si>
  <si>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</si>
  <si>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</si>
  <si>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</si>
  <si>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</si>
  <si>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</si>
  <si>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</si>
  <si>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</si>
  <si>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</si>
  <si>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</si>
  <si>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</si>
  <si>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</si>
  <si>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</si>
  <si>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</si>
  <si>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</si>
  <si>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</si>
  <si>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</si>
  <si>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</si>
  <si>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</si>
  <si>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</si>
  <si>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2014/15</t>
  </si>
  <si>
    <t>2013/14</t>
  </si>
  <si>
    <t>2012/13</t>
  </si>
  <si>
    <t>2011/12</t>
  </si>
  <si>
    <t>2010/11</t>
  </si>
  <si>
    <t>Table B.1: Specification of receipts: Community Safety</t>
  </si>
  <si>
    <t>Table B.2: Payments and estimates by economic classification: Community Safety</t>
  </si>
  <si>
    <t xml:space="preserve">13. </t>
  </si>
  <si>
    <t xml:space="preserve">14. </t>
  </si>
  <si>
    <t xml:space="preserve">15. </t>
  </si>
  <si>
    <t>2. Civilian Oversight</t>
  </si>
  <si>
    <t>3. Crime Preventation And Community Police Relations</t>
  </si>
  <si>
    <t>4. Traffic Management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</si>
  <si>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</si>
  <si>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</si>
  <si>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</si>
  <si>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</si>
  <si>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</si>
  <si>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</si>
  <si>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</si>
  <si>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</si>
  <si>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>1. Administration</t>
  </si>
  <si>
    <t>1. Office Of The Mec</t>
  </si>
  <si>
    <t>2. Office Of The Hod</t>
  </si>
  <si>
    <t>3. Financial Management</t>
  </si>
  <si>
    <t>4. Corporate Services</t>
  </si>
  <si>
    <t>5. Legal</t>
  </si>
  <si>
    <t>6. Security</t>
  </si>
  <si>
    <t>1. Policy And Research</t>
  </si>
  <si>
    <t>2. Monitoring And Evaluation</t>
  </si>
  <si>
    <t>3. Management</t>
  </si>
  <si>
    <t>1. Social Crime Prevention</t>
  </si>
  <si>
    <t>2. Community Police Relations</t>
  </si>
  <si>
    <t>3. Promotion Of Safety</t>
  </si>
  <si>
    <t>4. Public Awareness And Information</t>
  </si>
  <si>
    <t>5. Management</t>
  </si>
  <si>
    <t>1. Gds Alloc Intell Trnsprt Sys</t>
  </si>
  <si>
    <t>2. Management</t>
  </si>
  <si>
    <t>3. Public Transport Inspection</t>
  </si>
  <si>
    <t>4. Road Safety Education</t>
  </si>
  <si>
    <t>5. Road Safety Project</t>
  </si>
  <si>
    <t>6. Special Services</t>
  </si>
  <si>
    <t>7. Traffic Law Enforcement</t>
  </si>
  <si>
    <t>8. Training Traffic College</t>
  </si>
  <si>
    <t>2016/17</t>
  </si>
  <si>
    <t>2015/16</t>
  </si>
  <si>
    <t>Table 10.2: Summary of departmental receipts collection</t>
  </si>
  <si>
    <t>Table 10.3: Summary of payments and estimates by programme: Community Safety</t>
  </si>
  <si>
    <t>Table 10.4: Summary of provincial payments and estimates by economic classification: Community Safety</t>
  </si>
  <si>
    <t>Table 10.5: Summary of payments and estimates by sub-programme: Administration</t>
  </si>
  <si>
    <t>Table 10.6: Summary of payments and estimates by economic classification: Administration</t>
  </si>
  <si>
    <t>Table 10.7: Summary of payments and estimates by sub-programme: Civilian Oversight</t>
  </si>
  <si>
    <t>Table 10.8: Summary of payments and estimates by economic classification: Civilian Oversight</t>
  </si>
  <si>
    <t>Table 10.8: Summary of payments and estimates by sub-programme: Crime Preventation And Community Police Relations</t>
  </si>
  <si>
    <t>Table 10.9: Summary of payments and estimates by economic classification: Crime Preventation And Community Police Relations</t>
  </si>
  <si>
    <t>Table 10.10: Summary of payments and estimates by sub-programme: Traffic Management</t>
  </si>
  <si>
    <t>Table 10.11: Summary of payments and estimates by economic classification: Traffic Management</t>
  </si>
  <si>
    <t>Table B.2A: Payments and estimates by economic classification: Administration</t>
  </si>
  <si>
    <t>Table B.2B: Payments and estimates by economic classification: Civilian Oversight</t>
  </si>
  <si>
    <t>Table B.2C: Payments and estimates by economic classification: Crime Preventation And Community Police Relations</t>
  </si>
  <si>
    <t>Table B.2D: Payments and estimates by economic classification: Traffic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</si>
</sst>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126</v>
      </c>
      <c r="D3" s="17" t="s">
        <v>125</v>
      </c>
      <c r="E3" s="17" t="s">
        <v>124</v>
      </c>
      <c r="F3" s="173" t="s">
        <v>123</v>
      </c>
      <c r="G3" s="174"/>
      <c r="H3" s="175"/>
      <c r="I3" s="17" t="s">
        <v>122</v>
      </c>
      <c r="J3" s="17" t="s">
        <v>167</v>
      </c>
      <c r="K3" s="17" t="s">
        <v>166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3251</v>
      </c>
      <c r="D9" s="33">
        <v>5451</v>
      </c>
      <c r="E9" s="33">
        <v>6431</v>
      </c>
      <c r="F9" s="32">
        <v>3787</v>
      </c>
      <c r="G9" s="33">
        <v>3787</v>
      </c>
      <c r="H9" s="34">
        <v>3266</v>
      </c>
      <c r="I9" s="33">
        <v>4014</v>
      </c>
      <c r="J9" s="33">
        <v>4250</v>
      </c>
      <c r="K9" s="33">
        <v>4475.25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8400</v>
      </c>
      <c r="D11" s="33">
        <v>7017</v>
      </c>
      <c r="E11" s="33">
        <v>11635</v>
      </c>
      <c r="F11" s="32">
        <v>9270</v>
      </c>
      <c r="G11" s="33">
        <v>9270</v>
      </c>
      <c r="H11" s="34">
        <v>9394</v>
      </c>
      <c r="I11" s="33">
        <v>9826</v>
      </c>
      <c r="J11" s="33">
        <v>10405</v>
      </c>
      <c r="K11" s="33">
        <v>10956.465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30</v>
      </c>
      <c r="D12" s="33">
        <v>37</v>
      </c>
      <c r="E12" s="33">
        <v>4</v>
      </c>
      <c r="F12" s="32">
        <v>0</v>
      </c>
      <c r="G12" s="33">
        <v>0</v>
      </c>
      <c r="H12" s="34">
        <v>1</v>
      </c>
      <c r="I12" s="33">
        <v>0</v>
      </c>
      <c r="J12" s="33">
        <v>0</v>
      </c>
      <c r="K12" s="33">
        <v>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167</v>
      </c>
      <c r="D14" s="36">
        <v>1276</v>
      </c>
      <c r="E14" s="36">
        <v>2542</v>
      </c>
      <c r="F14" s="35">
        <v>385</v>
      </c>
      <c r="G14" s="36">
        <v>385</v>
      </c>
      <c r="H14" s="37">
        <v>252</v>
      </c>
      <c r="I14" s="36">
        <v>408</v>
      </c>
      <c r="J14" s="36">
        <v>432</v>
      </c>
      <c r="K14" s="36">
        <v>454.89599999999996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11848</v>
      </c>
      <c r="D15" s="61">
        <f t="shared" ref="D15:K15" si="1">SUM(D5:D14)</f>
        <v>13781</v>
      </c>
      <c r="E15" s="61">
        <f t="shared" si="1"/>
        <v>20612</v>
      </c>
      <c r="F15" s="62">
        <f t="shared" si="1"/>
        <v>13442</v>
      </c>
      <c r="G15" s="61">
        <f t="shared" si="1"/>
        <v>13442</v>
      </c>
      <c r="H15" s="63">
        <f t="shared" si="1"/>
        <v>12913</v>
      </c>
      <c r="I15" s="61">
        <f t="shared" si="1"/>
        <v>14248</v>
      </c>
      <c r="J15" s="61">
        <f t="shared" si="1"/>
        <v>15087</v>
      </c>
      <c r="K15" s="61">
        <f t="shared" si="1"/>
        <v>15886.611000000001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126</v>
      </c>
      <c r="D3" s="17" t="s">
        <v>125</v>
      </c>
      <c r="E3" s="17" t="s">
        <v>124</v>
      </c>
      <c r="F3" s="173" t="s">
        <v>123</v>
      </c>
      <c r="G3" s="174"/>
      <c r="H3" s="175"/>
      <c r="I3" s="17" t="s">
        <v>122</v>
      </c>
      <c r="J3" s="17" t="s">
        <v>167</v>
      </c>
      <c r="K3" s="17" t="s">
        <v>166</v>
      </c>
      <c r="Z3" s="54" t="s">
        <v>32</v>
      </c>
    </row>
    <row r="4" spans="1:27" s="14" customFormat="1" ht="12.75" customHeight="1" x14ac:dyDescent="0.25">
      <c r="A4" s="25"/>
      <c r="B4" s="56" t="s">
        <v>158</v>
      </c>
      <c r="C4" s="33">
        <v>4708</v>
      </c>
      <c r="D4" s="33">
        <v>3605</v>
      </c>
      <c r="E4" s="33">
        <v>403</v>
      </c>
      <c r="F4" s="27">
        <v>5216</v>
      </c>
      <c r="G4" s="28">
        <v>5216</v>
      </c>
      <c r="H4" s="29">
        <v>4521</v>
      </c>
      <c r="I4" s="33">
        <v>7911</v>
      </c>
      <c r="J4" s="33">
        <v>8640</v>
      </c>
      <c r="K4" s="33">
        <v>9151.759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159</v>
      </c>
      <c r="C5" s="33">
        <v>940</v>
      </c>
      <c r="D5" s="33">
        <v>933</v>
      </c>
      <c r="E5" s="33">
        <v>1615</v>
      </c>
      <c r="F5" s="32">
        <v>2374</v>
      </c>
      <c r="G5" s="33">
        <v>2374</v>
      </c>
      <c r="H5" s="34">
        <v>1649</v>
      </c>
      <c r="I5" s="33">
        <v>2507</v>
      </c>
      <c r="J5" s="33">
        <v>2623</v>
      </c>
      <c r="K5" s="33">
        <v>2762.0189999999998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160</v>
      </c>
      <c r="C6" s="33">
        <v>28709</v>
      </c>
      <c r="D6" s="33">
        <v>28531</v>
      </c>
      <c r="E6" s="33">
        <v>36601</v>
      </c>
      <c r="F6" s="32">
        <v>33845</v>
      </c>
      <c r="G6" s="33">
        <v>33845</v>
      </c>
      <c r="H6" s="34">
        <v>34391</v>
      </c>
      <c r="I6" s="33">
        <v>36044</v>
      </c>
      <c r="J6" s="33">
        <v>37945</v>
      </c>
      <c r="K6" s="33">
        <v>40009.923999999999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161</v>
      </c>
      <c r="C7" s="33">
        <v>11658</v>
      </c>
      <c r="D7" s="33">
        <v>10652</v>
      </c>
      <c r="E7" s="33">
        <v>12327</v>
      </c>
      <c r="F7" s="32">
        <v>14183</v>
      </c>
      <c r="G7" s="33">
        <v>14183</v>
      </c>
      <c r="H7" s="34">
        <v>14302</v>
      </c>
      <c r="I7" s="33">
        <v>32636</v>
      </c>
      <c r="J7" s="33">
        <v>34412</v>
      </c>
      <c r="K7" s="33">
        <v>36289.674999999996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162</v>
      </c>
      <c r="C8" s="33">
        <v>43626</v>
      </c>
      <c r="D8" s="33">
        <v>44478</v>
      </c>
      <c r="E8" s="33">
        <v>26702</v>
      </c>
      <c r="F8" s="32">
        <v>30687</v>
      </c>
      <c r="G8" s="33">
        <v>30787</v>
      </c>
      <c r="H8" s="34">
        <v>29038</v>
      </c>
      <c r="I8" s="33">
        <v>21355</v>
      </c>
      <c r="J8" s="33">
        <v>15351</v>
      </c>
      <c r="K8" s="33">
        <v>16218.441999999999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163</v>
      </c>
      <c r="C9" s="33">
        <v>14259</v>
      </c>
      <c r="D9" s="33">
        <v>17374</v>
      </c>
      <c r="E9" s="33">
        <v>20450</v>
      </c>
      <c r="F9" s="32">
        <v>30757</v>
      </c>
      <c r="G9" s="33">
        <v>30657</v>
      </c>
      <c r="H9" s="34">
        <v>26780</v>
      </c>
      <c r="I9" s="33">
        <v>22688</v>
      </c>
      <c r="J9" s="33">
        <v>24137</v>
      </c>
      <c r="K9" s="33">
        <v>25470.1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164</v>
      </c>
      <c r="C10" s="33">
        <v>124706</v>
      </c>
      <c r="D10" s="33">
        <v>127337</v>
      </c>
      <c r="E10" s="33">
        <v>144716</v>
      </c>
      <c r="F10" s="32">
        <v>142935</v>
      </c>
      <c r="G10" s="33">
        <v>142935</v>
      </c>
      <c r="H10" s="34">
        <v>160770</v>
      </c>
      <c r="I10" s="33">
        <v>161141</v>
      </c>
      <c r="J10" s="33">
        <v>176869</v>
      </c>
      <c r="K10" s="33">
        <v>186337.46299999999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165</v>
      </c>
      <c r="C11" s="33">
        <v>21356</v>
      </c>
      <c r="D11" s="33">
        <v>18571</v>
      </c>
      <c r="E11" s="33">
        <v>18877</v>
      </c>
      <c r="F11" s="32">
        <v>25466</v>
      </c>
      <c r="G11" s="33">
        <v>25466</v>
      </c>
      <c r="H11" s="34">
        <v>26243</v>
      </c>
      <c r="I11" s="33">
        <v>30458</v>
      </c>
      <c r="J11" s="33">
        <v>32918</v>
      </c>
      <c r="K11" s="33">
        <v>34716.492999999995</v>
      </c>
      <c r="Z11" s="53">
        <f t="shared" si="0"/>
        <v>1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249962</v>
      </c>
      <c r="D19" s="46">
        <f t="shared" ref="D19:K19" si="1">SUM(D4:D18)</f>
        <v>251481</v>
      </c>
      <c r="E19" s="46">
        <f t="shared" si="1"/>
        <v>261691</v>
      </c>
      <c r="F19" s="47">
        <f t="shared" si="1"/>
        <v>285463</v>
      </c>
      <c r="G19" s="46">
        <f t="shared" si="1"/>
        <v>285463</v>
      </c>
      <c r="H19" s="48">
        <f t="shared" si="1"/>
        <v>297694</v>
      </c>
      <c r="I19" s="46">
        <f t="shared" si="1"/>
        <v>314740</v>
      </c>
      <c r="J19" s="46">
        <f t="shared" si="1"/>
        <v>332895</v>
      </c>
      <c r="K19" s="46">
        <f t="shared" si="1"/>
        <v>350955.875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126</v>
      </c>
      <c r="D3" s="17" t="s">
        <v>125</v>
      </c>
      <c r="E3" s="17" t="s">
        <v>124</v>
      </c>
      <c r="F3" s="173" t="s">
        <v>123</v>
      </c>
      <c r="G3" s="174"/>
      <c r="H3" s="175"/>
      <c r="I3" s="17" t="s">
        <v>122</v>
      </c>
      <c r="J3" s="17" t="s">
        <v>167</v>
      </c>
      <c r="K3" s="17" t="s">
        <v>166</v>
      </c>
    </row>
    <row r="4" spans="1:27" s="23" customFormat="1" ht="12.75" customHeight="1" x14ac:dyDescent="0.25">
      <c r="A4" s="18"/>
      <c r="B4" s="19" t="s">
        <v>6</v>
      </c>
      <c r="C4" s="20">
        <f>SUM(C5:C7)</f>
        <v>216533</v>
      </c>
      <c r="D4" s="20">
        <f t="shared" ref="D4:K4" si="0">SUM(D5:D7)</f>
        <v>233515</v>
      </c>
      <c r="E4" s="20">
        <f t="shared" si="0"/>
        <v>230829</v>
      </c>
      <c r="F4" s="21">
        <f t="shared" si="0"/>
        <v>272979</v>
      </c>
      <c r="G4" s="20">
        <f t="shared" si="0"/>
        <v>272979</v>
      </c>
      <c r="H4" s="22">
        <f t="shared" si="0"/>
        <v>284504</v>
      </c>
      <c r="I4" s="20">
        <f t="shared" si="0"/>
        <v>313965</v>
      </c>
      <c r="J4" s="20">
        <f t="shared" si="0"/>
        <v>326234</v>
      </c>
      <c r="K4" s="20">
        <f t="shared" si="0"/>
        <v>343941.842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157329</v>
      </c>
      <c r="D5" s="28">
        <v>169666</v>
      </c>
      <c r="E5" s="28">
        <v>180292</v>
      </c>
      <c r="F5" s="27">
        <v>212558</v>
      </c>
      <c r="G5" s="28">
        <v>212558</v>
      </c>
      <c r="H5" s="29">
        <v>214865</v>
      </c>
      <c r="I5" s="28">
        <v>250123</v>
      </c>
      <c r="J5" s="28">
        <v>263012</v>
      </c>
      <c r="K5" s="29">
        <v>274684.076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52157</v>
      </c>
      <c r="D6" s="33">
        <v>50109</v>
      </c>
      <c r="E6" s="33">
        <v>50537</v>
      </c>
      <c r="F6" s="32">
        <v>60421</v>
      </c>
      <c r="G6" s="33">
        <v>60421</v>
      </c>
      <c r="H6" s="34">
        <v>69639</v>
      </c>
      <c r="I6" s="33">
        <v>63842</v>
      </c>
      <c r="J6" s="33">
        <v>63222</v>
      </c>
      <c r="K6" s="34">
        <v>69257.766000000003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7047</v>
      </c>
      <c r="D7" s="36">
        <v>13740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1666</v>
      </c>
      <c r="D8" s="20">
        <f t="shared" ref="D8:K8" si="1">SUM(D9:D15)</f>
        <v>1037</v>
      </c>
      <c r="E8" s="20">
        <f t="shared" si="1"/>
        <v>426</v>
      </c>
      <c r="F8" s="21">
        <f t="shared" si="1"/>
        <v>650</v>
      </c>
      <c r="G8" s="20">
        <f t="shared" si="1"/>
        <v>650</v>
      </c>
      <c r="H8" s="22">
        <f t="shared" si="1"/>
        <v>827</v>
      </c>
      <c r="I8" s="20">
        <f t="shared" si="1"/>
        <v>0</v>
      </c>
      <c r="J8" s="20">
        <f t="shared" si="1"/>
        <v>738</v>
      </c>
      <c r="K8" s="20">
        <f t="shared" si="1"/>
        <v>777.11399999999992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178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4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1666</v>
      </c>
      <c r="D15" s="36">
        <v>1037</v>
      </c>
      <c r="E15" s="36">
        <v>426</v>
      </c>
      <c r="F15" s="35">
        <v>650</v>
      </c>
      <c r="G15" s="36">
        <v>650</v>
      </c>
      <c r="H15" s="37">
        <v>645</v>
      </c>
      <c r="I15" s="36">
        <v>0</v>
      </c>
      <c r="J15" s="36">
        <v>738</v>
      </c>
      <c r="K15" s="37">
        <v>777.11399999999992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31763</v>
      </c>
      <c r="D16" s="20">
        <f t="shared" ref="D16:K16" si="2">SUM(D17:D23)</f>
        <v>16864</v>
      </c>
      <c r="E16" s="20">
        <f t="shared" si="2"/>
        <v>30375</v>
      </c>
      <c r="F16" s="21">
        <f t="shared" si="2"/>
        <v>11834</v>
      </c>
      <c r="G16" s="20">
        <f t="shared" si="2"/>
        <v>11834</v>
      </c>
      <c r="H16" s="22">
        <f t="shared" si="2"/>
        <v>12360</v>
      </c>
      <c r="I16" s="20">
        <f t="shared" si="2"/>
        <v>775</v>
      </c>
      <c r="J16" s="20">
        <f t="shared" si="2"/>
        <v>5923</v>
      </c>
      <c r="K16" s="20">
        <f t="shared" si="2"/>
        <v>6236.9189999999999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31763</v>
      </c>
      <c r="D18" s="33">
        <v>16864</v>
      </c>
      <c r="E18" s="33">
        <v>30375</v>
      </c>
      <c r="F18" s="32">
        <v>11834</v>
      </c>
      <c r="G18" s="33">
        <v>11834</v>
      </c>
      <c r="H18" s="34">
        <v>12359</v>
      </c>
      <c r="I18" s="33">
        <v>775</v>
      </c>
      <c r="J18" s="33">
        <v>5923</v>
      </c>
      <c r="K18" s="34">
        <v>6236.9189999999999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1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65</v>
      </c>
      <c r="E24" s="20">
        <v>61</v>
      </c>
      <c r="F24" s="21">
        <v>0</v>
      </c>
      <c r="G24" s="20">
        <v>0</v>
      </c>
      <c r="H24" s="22">
        <v>3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249962</v>
      </c>
      <c r="D26" s="46">
        <f t="shared" ref="D26:K26" si="3">+D4+D8+D16+D24</f>
        <v>251481</v>
      </c>
      <c r="E26" s="46">
        <f t="shared" si="3"/>
        <v>261691</v>
      </c>
      <c r="F26" s="47">
        <f t="shared" si="3"/>
        <v>285463</v>
      </c>
      <c r="G26" s="46">
        <f t="shared" si="3"/>
        <v>285463</v>
      </c>
      <c r="H26" s="48">
        <f t="shared" si="3"/>
        <v>297694</v>
      </c>
      <c r="I26" s="46">
        <f t="shared" si="3"/>
        <v>314740</v>
      </c>
      <c r="J26" s="46">
        <f t="shared" si="3"/>
        <v>332895</v>
      </c>
      <c r="K26" s="46">
        <f t="shared" si="3"/>
        <v>350955.875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126</v>
      </c>
      <c r="F3" s="17" t="s">
        <v>125</v>
      </c>
      <c r="G3" s="17" t="s">
        <v>124</v>
      </c>
      <c r="H3" s="173" t="s">
        <v>123</v>
      </c>
      <c r="I3" s="174"/>
      <c r="J3" s="175"/>
      <c r="K3" s="17" t="s">
        <v>122</v>
      </c>
      <c r="L3" s="17" t="s">
        <v>167</v>
      </c>
      <c r="M3" s="17" t="s">
        <v>166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3251</v>
      </c>
      <c r="F9" s="72">
        <f t="shared" ref="F9:M9" si="1">F10+F19</f>
        <v>5451</v>
      </c>
      <c r="G9" s="72">
        <f t="shared" si="1"/>
        <v>6431</v>
      </c>
      <c r="H9" s="73">
        <f t="shared" si="1"/>
        <v>3787</v>
      </c>
      <c r="I9" s="72">
        <f t="shared" si="1"/>
        <v>3787</v>
      </c>
      <c r="J9" s="74">
        <f t="shared" si="1"/>
        <v>3266</v>
      </c>
      <c r="K9" s="72">
        <f t="shared" si="1"/>
        <v>4014</v>
      </c>
      <c r="L9" s="72">
        <f t="shared" si="1"/>
        <v>4250</v>
      </c>
      <c r="M9" s="72">
        <f t="shared" si="1"/>
        <v>4475.25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3251</v>
      </c>
      <c r="F10" s="100">
        <f t="shared" ref="F10:M10" si="2">SUM(F11:F13)</f>
        <v>5451</v>
      </c>
      <c r="G10" s="100">
        <f t="shared" si="2"/>
        <v>6431</v>
      </c>
      <c r="H10" s="101">
        <f t="shared" si="2"/>
        <v>3787</v>
      </c>
      <c r="I10" s="100">
        <f t="shared" si="2"/>
        <v>3787</v>
      </c>
      <c r="J10" s="102">
        <f t="shared" si="2"/>
        <v>3266</v>
      </c>
      <c r="K10" s="100">
        <f t="shared" si="2"/>
        <v>4014</v>
      </c>
      <c r="L10" s="100">
        <f t="shared" si="2"/>
        <v>4250</v>
      </c>
      <c r="M10" s="100">
        <f t="shared" si="2"/>
        <v>4475.25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1173</v>
      </c>
      <c r="F11" s="79">
        <v>2290</v>
      </c>
      <c r="G11" s="79">
        <v>1496</v>
      </c>
      <c r="H11" s="80">
        <v>1410</v>
      </c>
      <c r="I11" s="79">
        <v>1410</v>
      </c>
      <c r="J11" s="81">
        <v>1118</v>
      </c>
      <c r="K11" s="79">
        <v>1267</v>
      </c>
      <c r="L11" s="79">
        <v>1225</v>
      </c>
      <c r="M11" s="79">
        <v>1289.925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13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2078</v>
      </c>
      <c r="F13" s="86">
        <v>3161</v>
      </c>
      <c r="G13" s="86">
        <v>4935</v>
      </c>
      <c r="H13" s="87">
        <v>2377</v>
      </c>
      <c r="I13" s="86">
        <v>2377</v>
      </c>
      <c r="J13" s="88">
        <v>2135</v>
      </c>
      <c r="K13" s="86">
        <v>2747</v>
      </c>
      <c r="L13" s="86">
        <v>3025</v>
      </c>
      <c r="M13" s="86">
        <v>3185.3249999999998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499</v>
      </c>
      <c r="F15" s="79">
        <v>138</v>
      </c>
      <c r="G15" s="79">
        <v>961</v>
      </c>
      <c r="H15" s="80">
        <v>204</v>
      </c>
      <c r="I15" s="79">
        <v>204</v>
      </c>
      <c r="J15" s="81">
        <v>37</v>
      </c>
      <c r="K15" s="79">
        <v>204</v>
      </c>
      <c r="L15" s="79">
        <v>194</v>
      </c>
      <c r="M15" s="81">
        <v>204.28199999999998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130</v>
      </c>
      <c r="F16" s="86">
        <v>161</v>
      </c>
      <c r="G16" s="86">
        <v>184</v>
      </c>
      <c r="H16" s="87">
        <v>180</v>
      </c>
      <c r="I16" s="86">
        <v>180</v>
      </c>
      <c r="J16" s="88">
        <v>151</v>
      </c>
      <c r="K16" s="86">
        <v>192</v>
      </c>
      <c r="L16" s="86">
        <v>204</v>
      </c>
      <c r="M16" s="88">
        <v>214.81199999999998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804</v>
      </c>
      <c r="F17" s="86">
        <v>2258</v>
      </c>
      <c r="G17" s="86">
        <v>2785</v>
      </c>
      <c r="H17" s="87">
        <v>1368</v>
      </c>
      <c r="I17" s="86">
        <v>1368</v>
      </c>
      <c r="J17" s="88">
        <v>1704</v>
      </c>
      <c r="K17" s="86">
        <v>1606</v>
      </c>
      <c r="L17" s="86">
        <v>2002</v>
      </c>
      <c r="M17" s="88">
        <v>2108.1059999999998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645</v>
      </c>
      <c r="F18" s="93">
        <v>604</v>
      </c>
      <c r="G18" s="93">
        <v>1005</v>
      </c>
      <c r="H18" s="94">
        <v>625</v>
      </c>
      <c r="I18" s="93">
        <v>625</v>
      </c>
      <c r="J18" s="95">
        <v>243</v>
      </c>
      <c r="K18" s="93">
        <v>745</v>
      </c>
      <c r="L18" s="93">
        <v>625</v>
      </c>
      <c r="M18" s="95">
        <v>658.125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8400</v>
      </c>
      <c r="F29" s="72">
        <v>7017</v>
      </c>
      <c r="G29" s="72">
        <v>11635</v>
      </c>
      <c r="H29" s="73">
        <v>9270</v>
      </c>
      <c r="I29" s="72">
        <v>9270</v>
      </c>
      <c r="J29" s="74">
        <v>9394</v>
      </c>
      <c r="K29" s="72">
        <v>9826</v>
      </c>
      <c r="L29" s="72">
        <v>10405</v>
      </c>
      <c r="M29" s="72">
        <v>10956.465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30</v>
      </c>
      <c r="F31" s="131">
        <f t="shared" ref="F31:M31" si="4">SUM(F32:F34)</f>
        <v>37</v>
      </c>
      <c r="G31" s="131">
        <f t="shared" si="4"/>
        <v>4</v>
      </c>
      <c r="H31" s="132">
        <f t="shared" si="4"/>
        <v>0</v>
      </c>
      <c r="I31" s="131">
        <f t="shared" si="4"/>
        <v>0</v>
      </c>
      <c r="J31" s="133">
        <f t="shared" si="4"/>
        <v>1</v>
      </c>
      <c r="K31" s="131">
        <f t="shared" si="4"/>
        <v>0</v>
      </c>
      <c r="L31" s="131">
        <f t="shared" si="4"/>
        <v>0</v>
      </c>
      <c r="M31" s="131">
        <f t="shared" si="4"/>
        <v>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30</v>
      </c>
      <c r="F32" s="79">
        <v>37</v>
      </c>
      <c r="G32" s="79">
        <v>4</v>
      </c>
      <c r="H32" s="80">
        <v>0</v>
      </c>
      <c r="I32" s="79">
        <v>0</v>
      </c>
      <c r="J32" s="81">
        <v>1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167</v>
      </c>
      <c r="F39" s="72">
        <v>1276</v>
      </c>
      <c r="G39" s="72">
        <v>2542</v>
      </c>
      <c r="H39" s="73">
        <v>385</v>
      </c>
      <c r="I39" s="72">
        <v>385</v>
      </c>
      <c r="J39" s="74">
        <v>252</v>
      </c>
      <c r="K39" s="72">
        <v>408</v>
      </c>
      <c r="L39" s="72">
        <v>432</v>
      </c>
      <c r="M39" s="72">
        <v>454.89599999999996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11848</v>
      </c>
      <c r="F40" s="46">
        <f t="shared" ref="F40:M40" si="6">F4+F9+F21+F29+F31+F36+F39</f>
        <v>13781</v>
      </c>
      <c r="G40" s="46">
        <f t="shared" si="6"/>
        <v>20612</v>
      </c>
      <c r="H40" s="47">
        <f t="shared" si="6"/>
        <v>13442</v>
      </c>
      <c r="I40" s="46">
        <f t="shared" si="6"/>
        <v>13442</v>
      </c>
      <c r="J40" s="48">
        <f t="shared" si="6"/>
        <v>12913</v>
      </c>
      <c r="K40" s="46">
        <f t="shared" si="6"/>
        <v>14248</v>
      </c>
      <c r="L40" s="46">
        <f t="shared" si="6"/>
        <v>15087</v>
      </c>
      <c r="M40" s="46">
        <f t="shared" si="6"/>
        <v>15886.611000000001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126</v>
      </c>
      <c r="F3" s="17" t="s">
        <v>125</v>
      </c>
      <c r="G3" s="17" t="s">
        <v>124</v>
      </c>
      <c r="H3" s="173" t="s">
        <v>123</v>
      </c>
      <c r="I3" s="174"/>
      <c r="J3" s="175"/>
      <c r="K3" s="17" t="s">
        <v>122</v>
      </c>
      <c r="L3" s="17" t="s">
        <v>167</v>
      </c>
      <c r="M3" s="17" t="s">
        <v>166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346971</v>
      </c>
      <c r="F4" s="72">
        <f t="shared" ref="F4:M4" si="0">F5+F8+F47</f>
        <v>378262</v>
      </c>
      <c r="G4" s="72">
        <f t="shared" si="0"/>
        <v>378274</v>
      </c>
      <c r="H4" s="73">
        <f t="shared" si="0"/>
        <v>480508</v>
      </c>
      <c r="I4" s="72">
        <f t="shared" si="0"/>
        <v>480068</v>
      </c>
      <c r="J4" s="74">
        <f t="shared" si="0"/>
        <v>492720</v>
      </c>
      <c r="K4" s="72">
        <f t="shared" si="0"/>
        <v>563344</v>
      </c>
      <c r="L4" s="72">
        <f t="shared" si="0"/>
        <v>581496.723</v>
      </c>
      <c r="M4" s="72">
        <f t="shared" si="0"/>
        <v>608039.51342699991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221168</v>
      </c>
      <c r="F5" s="100">
        <f t="shared" ref="F5:M5" si="1">SUM(F6:F7)</f>
        <v>236077</v>
      </c>
      <c r="G5" s="100">
        <f t="shared" si="1"/>
        <v>252299</v>
      </c>
      <c r="H5" s="101">
        <f t="shared" si="1"/>
        <v>330415</v>
      </c>
      <c r="I5" s="100">
        <f t="shared" si="1"/>
        <v>330415</v>
      </c>
      <c r="J5" s="102">
        <f t="shared" si="1"/>
        <v>326388</v>
      </c>
      <c r="K5" s="100">
        <f t="shared" si="1"/>
        <v>394272</v>
      </c>
      <c r="L5" s="100">
        <f t="shared" si="1"/>
        <v>410194</v>
      </c>
      <c r="M5" s="100">
        <f t="shared" si="1"/>
        <v>428494.19099999999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203392</v>
      </c>
      <c r="F6" s="79">
        <v>235922</v>
      </c>
      <c r="G6" s="79">
        <v>252299</v>
      </c>
      <c r="H6" s="80">
        <v>283049</v>
      </c>
      <c r="I6" s="79">
        <v>283049</v>
      </c>
      <c r="J6" s="81">
        <v>326388</v>
      </c>
      <c r="K6" s="79">
        <v>344118</v>
      </c>
      <c r="L6" s="79">
        <v>357719</v>
      </c>
      <c r="M6" s="79">
        <v>373238.016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17776</v>
      </c>
      <c r="F7" s="93">
        <v>155</v>
      </c>
      <c r="G7" s="93">
        <v>0</v>
      </c>
      <c r="H7" s="94">
        <v>47366</v>
      </c>
      <c r="I7" s="93">
        <v>47366</v>
      </c>
      <c r="J7" s="95">
        <v>0</v>
      </c>
      <c r="K7" s="93">
        <v>50154</v>
      </c>
      <c r="L7" s="93">
        <v>52475</v>
      </c>
      <c r="M7" s="93">
        <v>55256.174999999988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118756</v>
      </c>
      <c r="F8" s="100">
        <f t="shared" ref="F8:M8" si="2">SUM(F9:F46)</f>
        <v>127332</v>
      </c>
      <c r="G8" s="100">
        <f t="shared" si="2"/>
        <v>125956</v>
      </c>
      <c r="H8" s="101">
        <f t="shared" si="2"/>
        <v>150093</v>
      </c>
      <c r="I8" s="100">
        <f t="shared" si="2"/>
        <v>149653</v>
      </c>
      <c r="J8" s="102">
        <f t="shared" si="2"/>
        <v>166332</v>
      </c>
      <c r="K8" s="100">
        <f t="shared" si="2"/>
        <v>169072</v>
      </c>
      <c r="L8" s="100">
        <f t="shared" si="2"/>
        <v>171302.723</v>
      </c>
      <c r="M8" s="100">
        <f t="shared" si="2"/>
        <v>179545.32242699995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5</v>
      </c>
      <c r="F9" s="79">
        <v>2467</v>
      </c>
      <c r="G9" s="79">
        <v>503</v>
      </c>
      <c r="H9" s="80">
        <v>72</v>
      </c>
      <c r="I9" s="79">
        <v>67</v>
      </c>
      <c r="J9" s="81">
        <v>1299</v>
      </c>
      <c r="K9" s="79">
        <v>76</v>
      </c>
      <c r="L9" s="79">
        <v>79</v>
      </c>
      <c r="M9" s="79">
        <v>78.187000000000012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5783</v>
      </c>
      <c r="F10" s="86">
        <v>6498</v>
      </c>
      <c r="G10" s="86">
        <v>5939</v>
      </c>
      <c r="H10" s="87">
        <v>8202</v>
      </c>
      <c r="I10" s="86">
        <v>8362</v>
      </c>
      <c r="J10" s="88">
        <v>9638</v>
      </c>
      <c r="K10" s="86">
        <v>3338</v>
      </c>
      <c r="L10" s="86">
        <v>5599</v>
      </c>
      <c r="M10" s="86">
        <v>5895.7469999999994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56</v>
      </c>
      <c r="F11" s="86">
        <v>368</v>
      </c>
      <c r="G11" s="86">
        <v>554</v>
      </c>
      <c r="H11" s="87">
        <v>172</v>
      </c>
      <c r="I11" s="86">
        <v>624</v>
      </c>
      <c r="J11" s="88">
        <v>1779</v>
      </c>
      <c r="K11" s="86">
        <v>3964</v>
      </c>
      <c r="L11" s="86">
        <v>4674</v>
      </c>
      <c r="M11" s="86">
        <v>1627.722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2015</v>
      </c>
      <c r="F12" s="86">
        <v>2239</v>
      </c>
      <c r="G12" s="86">
        <v>2644</v>
      </c>
      <c r="H12" s="87">
        <v>1401</v>
      </c>
      <c r="I12" s="86">
        <v>1401</v>
      </c>
      <c r="J12" s="88">
        <v>3202</v>
      </c>
      <c r="K12" s="86">
        <v>3763</v>
      </c>
      <c r="L12" s="86">
        <v>3495</v>
      </c>
      <c r="M12" s="86">
        <v>3116.2349999999997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758</v>
      </c>
      <c r="F13" s="86">
        <v>807</v>
      </c>
      <c r="G13" s="86">
        <v>648</v>
      </c>
      <c r="H13" s="87">
        <v>893</v>
      </c>
      <c r="I13" s="86">
        <v>893</v>
      </c>
      <c r="J13" s="88">
        <v>991</v>
      </c>
      <c r="K13" s="86">
        <v>937</v>
      </c>
      <c r="L13" s="86">
        <v>980</v>
      </c>
      <c r="M13" s="86">
        <v>1031.9399999999998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6850</v>
      </c>
      <c r="F14" s="86">
        <v>8361</v>
      </c>
      <c r="G14" s="86">
        <v>5027</v>
      </c>
      <c r="H14" s="87">
        <v>1838</v>
      </c>
      <c r="I14" s="86">
        <v>5893</v>
      </c>
      <c r="J14" s="88">
        <v>7575</v>
      </c>
      <c r="K14" s="86">
        <v>2351</v>
      </c>
      <c r="L14" s="86">
        <v>1730</v>
      </c>
      <c r="M14" s="86">
        <v>1974.6899999999998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10536</v>
      </c>
      <c r="F15" s="86">
        <v>4448</v>
      </c>
      <c r="G15" s="86">
        <v>5279</v>
      </c>
      <c r="H15" s="87">
        <v>9485</v>
      </c>
      <c r="I15" s="86">
        <v>7386</v>
      </c>
      <c r="J15" s="88">
        <v>7089</v>
      </c>
      <c r="K15" s="86">
        <v>14525</v>
      </c>
      <c r="L15" s="86">
        <v>13249.880000000001</v>
      </c>
      <c r="M15" s="86">
        <v>14426.448119999999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3209</v>
      </c>
      <c r="F16" s="86">
        <v>5742</v>
      </c>
      <c r="G16" s="86">
        <v>1372</v>
      </c>
      <c r="H16" s="87">
        <v>5188</v>
      </c>
      <c r="I16" s="86">
        <v>5188</v>
      </c>
      <c r="J16" s="88">
        <v>5272</v>
      </c>
      <c r="K16" s="86">
        <v>8379</v>
      </c>
      <c r="L16" s="86">
        <v>5537.058</v>
      </c>
      <c r="M16" s="86">
        <v>5830.3458419999988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1290</v>
      </c>
      <c r="F17" s="86">
        <v>2188</v>
      </c>
      <c r="G17" s="86">
        <v>1487</v>
      </c>
      <c r="H17" s="87">
        <v>12432</v>
      </c>
      <c r="I17" s="86">
        <v>12032</v>
      </c>
      <c r="J17" s="88">
        <v>3506</v>
      </c>
      <c r="K17" s="86">
        <v>2878</v>
      </c>
      <c r="L17" s="86">
        <v>7123.5</v>
      </c>
      <c r="M17" s="86">
        <v>10333.947499999998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734</v>
      </c>
      <c r="F21" s="86">
        <v>1224</v>
      </c>
      <c r="G21" s="86">
        <v>1274</v>
      </c>
      <c r="H21" s="87">
        <v>4423</v>
      </c>
      <c r="I21" s="86">
        <v>2423</v>
      </c>
      <c r="J21" s="88">
        <v>3419</v>
      </c>
      <c r="K21" s="86">
        <v>415</v>
      </c>
      <c r="L21" s="86">
        <v>128</v>
      </c>
      <c r="M21" s="86">
        <v>134.78399999999999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5613</v>
      </c>
      <c r="F22" s="86">
        <v>24155</v>
      </c>
      <c r="G22" s="86">
        <v>9657</v>
      </c>
      <c r="H22" s="87">
        <v>6177</v>
      </c>
      <c r="I22" s="86">
        <v>6037</v>
      </c>
      <c r="J22" s="88">
        <v>10948</v>
      </c>
      <c r="K22" s="86">
        <v>14485</v>
      </c>
      <c r="L22" s="86">
        <v>6517</v>
      </c>
      <c r="M22" s="86">
        <v>7062.4009999999998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7208</v>
      </c>
      <c r="F23" s="86">
        <v>2089</v>
      </c>
      <c r="G23" s="86">
        <v>10487</v>
      </c>
      <c r="H23" s="87">
        <v>13350</v>
      </c>
      <c r="I23" s="86">
        <v>10637</v>
      </c>
      <c r="J23" s="88">
        <v>13618</v>
      </c>
      <c r="K23" s="86">
        <v>7885</v>
      </c>
      <c r="L23" s="86">
        <v>10930.4</v>
      </c>
      <c r="M23" s="86">
        <v>11673.193599999999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5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7</v>
      </c>
      <c r="F25" s="86">
        <v>1</v>
      </c>
      <c r="G25" s="86">
        <v>332</v>
      </c>
      <c r="H25" s="87">
        <v>35325</v>
      </c>
      <c r="I25" s="86">
        <v>38096</v>
      </c>
      <c r="J25" s="88">
        <v>30132</v>
      </c>
      <c r="K25" s="86">
        <v>8143</v>
      </c>
      <c r="L25" s="86">
        <v>8019</v>
      </c>
      <c r="M25" s="86">
        <v>8001.3279999999995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6171</v>
      </c>
      <c r="I27" s="86">
        <v>5691</v>
      </c>
      <c r="J27" s="88">
        <v>4011</v>
      </c>
      <c r="K27" s="86">
        <v>250</v>
      </c>
      <c r="L27" s="86">
        <v>262.25</v>
      </c>
      <c r="M27" s="86">
        <v>275.10024999999996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17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33</v>
      </c>
      <c r="F29" s="86">
        <v>24</v>
      </c>
      <c r="G29" s="86">
        <v>82</v>
      </c>
      <c r="H29" s="87">
        <v>300</v>
      </c>
      <c r="I29" s="86">
        <v>320</v>
      </c>
      <c r="J29" s="88">
        <v>945</v>
      </c>
      <c r="K29" s="86">
        <v>15</v>
      </c>
      <c r="L29" s="86">
        <v>329</v>
      </c>
      <c r="M29" s="86">
        <v>68.436999999999955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8</v>
      </c>
      <c r="F30" s="86">
        <v>8</v>
      </c>
      <c r="G30" s="86">
        <v>239</v>
      </c>
      <c r="H30" s="87">
        <v>47</v>
      </c>
      <c r="I30" s="86">
        <v>147</v>
      </c>
      <c r="J30" s="88">
        <v>395</v>
      </c>
      <c r="K30" s="86">
        <v>2850</v>
      </c>
      <c r="L30" s="86">
        <v>2151</v>
      </c>
      <c r="M30" s="86">
        <v>2256.6109999999999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180</v>
      </c>
      <c r="F31" s="86">
        <v>0</v>
      </c>
      <c r="G31" s="86">
        <v>0</v>
      </c>
      <c r="H31" s="87">
        <v>0</v>
      </c>
      <c r="I31" s="86">
        <v>0</v>
      </c>
      <c r="J31" s="88">
        <v>1</v>
      </c>
      <c r="K31" s="86">
        <v>1115</v>
      </c>
      <c r="L31" s="86">
        <v>1169.635</v>
      </c>
      <c r="M31" s="86">
        <v>1226.9471149999999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284</v>
      </c>
      <c r="F32" s="86">
        <v>378</v>
      </c>
      <c r="G32" s="86">
        <v>1057</v>
      </c>
      <c r="H32" s="87">
        <v>135</v>
      </c>
      <c r="I32" s="86">
        <v>1879</v>
      </c>
      <c r="J32" s="88">
        <v>1942</v>
      </c>
      <c r="K32" s="86">
        <v>142</v>
      </c>
      <c r="L32" s="86">
        <v>149</v>
      </c>
      <c r="M32" s="86">
        <v>156.89699999999999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8</v>
      </c>
      <c r="F33" s="86">
        <v>0</v>
      </c>
      <c r="G33" s="86">
        <v>143</v>
      </c>
      <c r="H33" s="87">
        <v>153</v>
      </c>
      <c r="I33" s="86">
        <v>153</v>
      </c>
      <c r="J33" s="88">
        <v>130</v>
      </c>
      <c r="K33" s="86">
        <v>161</v>
      </c>
      <c r="L33" s="86">
        <v>169</v>
      </c>
      <c r="M33" s="86">
        <v>177.95700000000002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78</v>
      </c>
      <c r="F36" s="86">
        <v>8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4171</v>
      </c>
      <c r="F37" s="86">
        <v>1931</v>
      </c>
      <c r="G37" s="86">
        <v>5804</v>
      </c>
      <c r="H37" s="87">
        <v>1705</v>
      </c>
      <c r="I37" s="86">
        <v>6712</v>
      </c>
      <c r="J37" s="88">
        <v>4634</v>
      </c>
      <c r="K37" s="86">
        <v>5193</v>
      </c>
      <c r="L37" s="86">
        <v>11540</v>
      </c>
      <c r="M37" s="86">
        <v>12067.619999999999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1968</v>
      </c>
      <c r="F38" s="86">
        <v>1825</v>
      </c>
      <c r="G38" s="86">
        <v>2176</v>
      </c>
      <c r="H38" s="87">
        <v>4974</v>
      </c>
      <c r="I38" s="86">
        <v>4472</v>
      </c>
      <c r="J38" s="88">
        <v>3294</v>
      </c>
      <c r="K38" s="86">
        <v>3764</v>
      </c>
      <c r="L38" s="86">
        <v>5247</v>
      </c>
      <c r="M38" s="86">
        <v>5912.0910000000003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13935</v>
      </c>
      <c r="F39" s="86">
        <v>14150</v>
      </c>
      <c r="G39" s="86">
        <v>26474</v>
      </c>
      <c r="H39" s="87">
        <v>10168</v>
      </c>
      <c r="I39" s="86">
        <v>10168</v>
      </c>
      <c r="J39" s="88">
        <v>16503</v>
      </c>
      <c r="K39" s="86">
        <v>19666</v>
      </c>
      <c r="L39" s="86">
        <v>20353</v>
      </c>
      <c r="M39" s="86">
        <v>21414.924999999999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7319</v>
      </c>
      <c r="F40" s="86">
        <v>0</v>
      </c>
      <c r="G40" s="86">
        <v>3123</v>
      </c>
      <c r="H40" s="87">
        <v>5715</v>
      </c>
      <c r="I40" s="86">
        <v>5523</v>
      </c>
      <c r="J40" s="88">
        <v>9177</v>
      </c>
      <c r="K40" s="86">
        <v>5343</v>
      </c>
      <c r="L40" s="86">
        <v>4958.5</v>
      </c>
      <c r="M40" s="86">
        <v>5215.0064999999995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45</v>
      </c>
      <c r="F41" s="86">
        <v>5249</v>
      </c>
      <c r="G41" s="86">
        <v>45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37199</v>
      </c>
      <c r="F42" s="86">
        <v>0</v>
      </c>
      <c r="G42" s="86">
        <v>17824</v>
      </c>
      <c r="H42" s="87">
        <v>11172</v>
      </c>
      <c r="I42" s="86">
        <v>7944</v>
      </c>
      <c r="J42" s="88">
        <v>12398</v>
      </c>
      <c r="K42" s="86">
        <v>45736</v>
      </c>
      <c r="L42" s="86">
        <v>38461.5</v>
      </c>
      <c r="M42" s="86">
        <v>38616.250499999995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5395</v>
      </c>
      <c r="F43" s="86">
        <v>28640</v>
      </c>
      <c r="G43" s="86">
        <v>3295</v>
      </c>
      <c r="H43" s="87">
        <v>2399</v>
      </c>
      <c r="I43" s="86">
        <v>2199</v>
      </c>
      <c r="J43" s="88">
        <v>3624</v>
      </c>
      <c r="K43" s="86">
        <v>4094</v>
      </c>
      <c r="L43" s="86">
        <v>4299</v>
      </c>
      <c r="M43" s="86">
        <v>5068.4549999999999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</v>
      </c>
      <c r="F44" s="86">
        <v>2528</v>
      </c>
      <c r="G44" s="86">
        <v>14137</v>
      </c>
      <c r="H44" s="87">
        <v>3952</v>
      </c>
      <c r="I44" s="86">
        <v>778</v>
      </c>
      <c r="J44" s="88">
        <v>551</v>
      </c>
      <c r="K44" s="86">
        <v>4611</v>
      </c>
      <c r="L44" s="86">
        <v>10485</v>
      </c>
      <c r="M44" s="86">
        <v>11040.704999999998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3674</v>
      </c>
      <c r="F45" s="86">
        <v>8150</v>
      </c>
      <c r="G45" s="86">
        <v>6354</v>
      </c>
      <c r="H45" s="87">
        <v>4244</v>
      </c>
      <c r="I45" s="86">
        <v>4628</v>
      </c>
      <c r="J45" s="88">
        <v>10008</v>
      </c>
      <c r="K45" s="86">
        <v>4993</v>
      </c>
      <c r="L45" s="86">
        <v>3667</v>
      </c>
      <c r="M45" s="86">
        <v>4861.3510000000006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388</v>
      </c>
      <c r="F46" s="93">
        <v>3854</v>
      </c>
      <c r="G46" s="93">
        <v>0</v>
      </c>
      <c r="H46" s="94">
        <v>0</v>
      </c>
      <c r="I46" s="93">
        <v>0</v>
      </c>
      <c r="J46" s="95">
        <v>234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7047</v>
      </c>
      <c r="F47" s="100">
        <f t="shared" ref="F47:M47" si="3">SUM(F48:F49)</f>
        <v>14853</v>
      </c>
      <c r="G47" s="100">
        <f t="shared" si="3"/>
        <v>19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9849</v>
      </c>
      <c r="G48" s="79">
        <v>19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7047</v>
      </c>
      <c r="F49" s="93">
        <v>5004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2230</v>
      </c>
      <c r="F51" s="72">
        <f t="shared" ref="F51:M51" si="4">F52+F59+F62+F63+F64+F72+F73</f>
        <v>1907</v>
      </c>
      <c r="G51" s="72">
        <f t="shared" si="4"/>
        <v>455</v>
      </c>
      <c r="H51" s="73">
        <f t="shared" si="4"/>
        <v>1900</v>
      </c>
      <c r="I51" s="72">
        <f t="shared" si="4"/>
        <v>1900</v>
      </c>
      <c r="J51" s="74">
        <f t="shared" si="4"/>
        <v>1648</v>
      </c>
      <c r="K51" s="72">
        <f t="shared" si="4"/>
        <v>0</v>
      </c>
      <c r="L51" s="72">
        <f t="shared" si="4"/>
        <v>738</v>
      </c>
      <c r="M51" s="72">
        <f t="shared" si="4"/>
        <v>777.11399999999992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279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279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279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4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4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562</v>
      </c>
      <c r="F64" s="93">
        <f t="shared" ref="F64:M64" si="9">F65+F68</f>
        <v>761</v>
      </c>
      <c r="G64" s="93">
        <f t="shared" si="9"/>
        <v>0</v>
      </c>
      <c r="H64" s="94">
        <f t="shared" si="9"/>
        <v>1250</v>
      </c>
      <c r="I64" s="93">
        <f t="shared" si="9"/>
        <v>1250</v>
      </c>
      <c r="J64" s="95">
        <f t="shared" si="9"/>
        <v>624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562</v>
      </c>
      <c r="F65" s="100">
        <f t="shared" ref="F65:M65" si="10">SUM(F66:F67)</f>
        <v>761</v>
      </c>
      <c r="G65" s="100">
        <f t="shared" si="10"/>
        <v>0</v>
      </c>
      <c r="H65" s="101">
        <f t="shared" si="10"/>
        <v>1250</v>
      </c>
      <c r="I65" s="100">
        <f t="shared" si="10"/>
        <v>1250</v>
      </c>
      <c r="J65" s="102">
        <f t="shared" si="10"/>
        <v>624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562</v>
      </c>
      <c r="F67" s="93">
        <v>761</v>
      </c>
      <c r="G67" s="93">
        <v>0</v>
      </c>
      <c r="H67" s="94">
        <v>1250</v>
      </c>
      <c r="I67" s="93">
        <v>1250</v>
      </c>
      <c r="J67" s="95">
        <v>624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2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1666</v>
      </c>
      <c r="F73" s="86">
        <f t="shared" ref="F73:M73" si="12">SUM(F74:F75)</f>
        <v>1146</v>
      </c>
      <c r="G73" s="86">
        <f t="shared" si="12"/>
        <v>455</v>
      </c>
      <c r="H73" s="87">
        <f t="shared" si="12"/>
        <v>650</v>
      </c>
      <c r="I73" s="86">
        <f t="shared" si="12"/>
        <v>650</v>
      </c>
      <c r="J73" s="88">
        <f t="shared" si="12"/>
        <v>741</v>
      </c>
      <c r="K73" s="86">
        <f t="shared" si="12"/>
        <v>0</v>
      </c>
      <c r="L73" s="86">
        <f t="shared" si="12"/>
        <v>738</v>
      </c>
      <c r="M73" s="86">
        <f t="shared" si="12"/>
        <v>777.11399999999992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1666</v>
      </c>
      <c r="F74" s="79">
        <v>1146</v>
      </c>
      <c r="G74" s="79">
        <v>455</v>
      </c>
      <c r="H74" s="80">
        <v>650</v>
      </c>
      <c r="I74" s="79">
        <v>650</v>
      </c>
      <c r="J74" s="81">
        <v>741</v>
      </c>
      <c r="K74" s="79">
        <v>0</v>
      </c>
      <c r="L74" s="79">
        <v>738</v>
      </c>
      <c r="M74" s="79">
        <v>777.11399999999992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32999</v>
      </c>
      <c r="F77" s="72">
        <f t="shared" ref="F77:M77" si="13">F78+F81+F84+F85+F86+F87+F88</f>
        <v>21063</v>
      </c>
      <c r="G77" s="72">
        <f t="shared" si="13"/>
        <v>35828</v>
      </c>
      <c r="H77" s="73">
        <f t="shared" si="13"/>
        <v>14529</v>
      </c>
      <c r="I77" s="72">
        <f t="shared" si="13"/>
        <v>14969</v>
      </c>
      <c r="J77" s="74">
        <f t="shared" si="13"/>
        <v>17032</v>
      </c>
      <c r="K77" s="72">
        <f t="shared" si="13"/>
        <v>10166</v>
      </c>
      <c r="L77" s="72">
        <f t="shared" si="13"/>
        <v>24572.3</v>
      </c>
      <c r="M77" s="72">
        <f t="shared" si="13"/>
        <v>31137.018000000004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16</v>
      </c>
      <c r="G78" s="100">
        <f t="shared" si="14"/>
        <v>0</v>
      </c>
      <c r="H78" s="101">
        <f t="shared" si="14"/>
        <v>0</v>
      </c>
      <c r="I78" s="100">
        <f t="shared" si="14"/>
        <v>250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16</v>
      </c>
      <c r="G80" s="93">
        <v>0</v>
      </c>
      <c r="H80" s="94">
        <v>0</v>
      </c>
      <c r="I80" s="93">
        <v>250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32937</v>
      </c>
      <c r="F81" s="86">
        <f t="shared" ref="F81:M81" si="15">SUM(F82:F83)</f>
        <v>21047</v>
      </c>
      <c r="G81" s="86">
        <f t="shared" si="15"/>
        <v>35828</v>
      </c>
      <c r="H81" s="87">
        <f t="shared" si="15"/>
        <v>14529</v>
      </c>
      <c r="I81" s="86">
        <f t="shared" si="15"/>
        <v>14719</v>
      </c>
      <c r="J81" s="88">
        <f t="shared" si="15"/>
        <v>17031</v>
      </c>
      <c r="K81" s="86">
        <f t="shared" si="15"/>
        <v>10166</v>
      </c>
      <c r="L81" s="86">
        <f t="shared" si="15"/>
        <v>24572.3</v>
      </c>
      <c r="M81" s="86">
        <f t="shared" si="15"/>
        <v>31137.018000000004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31685</v>
      </c>
      <c r="F82" s="79">
        <v>13490</v>
      </c>
      <c r="G82" s="79">
        <v>33204</v>
      </c>
      <c r="H82" s="80">
        <v>9795</v>
      </c>
      <c r="I82" s="79">
        <v>9795</v>
      </c>
      <c r="J82" s="81">
        <v>9794</v>
      </c>
      <c r="K82" s="79">
        <v>4016</v>
      </c>
      <c r="L82" s="79">
        <v>14466.3</v>
      </c>
      <c r="M82" s="79">
        <v>18895.400000000001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1252</v>
      </c>
      <c r="F83" s="93">
        <v>7557</v>
      </c>
      <c r="G83" s="93">
        <v>2624</v>
      </c>
      <c r="H83" s="94">
        <v>4734</v>
      </c>
      <c r="I83" s="93">
        <v>4924</v>
      </c>
      <c r="J83" s="95">
        <v>7237</v>
      </c>
      <c r="K83" s="93">
        <v>6150</v>
      </c>
      <c r="L83" s="93">
        <v>10106</v>
      </c>
      <c r="M83" s="93">
        <v>12241.618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62</v>
      </c>
      <c r="F88" s="86">
        <v>0</v>
      </c>
      <c r="G88" s="86">
        <v>0</v>
      </c>
      <c r="H88" s="87">
        <v>0</v>
      </c>
      <c r="I88" s="86">
        <v>0</v>
      </c>
      <c r="J88" s="88">
        <v>1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100</v>
      </c>
      <c r="F90" s="72">
        <v>237</v>
      </c>
      <c r="G90" s="72">
        <v>105</v>
      </c>
      <c r="H90" s="73">
        <v>0</v>
      </c>
      <c r="I90" s="72">
        <v>0</v>
      </c>
      <c r="J90" s="74">
        <v>3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382300</v>
      </c>
      <c r="F92" s="46">
        <f t="shared" ref="F92:M92" si="16">F4+F51+F77+F90</f>
        <v>401469</v>
      </c>
      <c r="G92" s="46">
        <f t="shared" si="16"/>
        <v>414662</v>
      </c>
      <c r="H92" s="47">
        <f t="shared" si="16"/>
        <v>496937</v>
      </c>
      <c r="I92" s="46">
        <f t="shared" si="16"/>
        <v>496937</v>
      </c>
      <c r="J92" s="48">
        <f t="shared" si="16"/>
        <v>511403</v>
      </c>
      <c r="K92" s="46">
        <f t="shared" si="16"/>
        <v>573510</v>
      </c>
      <c r="L92" s="46">
        <f t="shared" si="16"/>
        <v>606807.02300000004</v>
      </c>
      <c r="M92" s="46">
        <f t="shared" si="16"/>
        <v>639953.64542699989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126</v>
      </c>
      <c r="F3" s="17" t="s">
        <v>125</v>
      </c>
      <c r="G3" s="17" t="s">
        <v>124</v>
      </c>
      <c r="H3" s="173" t="s">
        <v>123</v>
      </c>
      <c r="I3" s="174"/>
      <c r="J3" s="175"/>
      <c r="K3" s="17" t="s">
        <v>122</v>
      </c>
      <c r="L3" s="17" t="s">
        <v>167</v>
      </c>
      <c r="M3" s="17" t="s">
        <v>166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48583</v>
      </c>
      <c r="F4" s="72">
        <f t="shared" ref="F4:M4" si="0">F5+F8+F47</f>
        <v>51013</v>
      </c>
      <c r="G4" s="72">
        <f t="shared" si="0"/>
        <v>54586</v>
      </c>
      <c r="H4" s="73">
        <f t="shared" si="0"/>
        <v>74657</v>
      </c>
      <c r="I4" s="72">
        <f t="shared" si="0"/>
        <v>74657</v>
      </c>
      <c r="J4" s="74">
        <f t="shared" si="0"/>
        <v>73435</v>
      </c>
      <c r="K4" s="72">
        <f t="shared" si="0"/>
        <v>77704</v>
      </c>
      <c r="L4" s="72">
        <f t="shared" si="0"/>
        <v>81258</v>
      </c>
      <c r="M4" s="72">
        <f t="shared" si="0"/>
        <v>84623.366999999998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30611</v>
      </c>
      <c r="F5" s="100">
        <f t="shared" ref="F5:M5" si="1">SUM(F6:F7)</f>
        <v>32721</v>
      </c>
      <c r="G5" s="100">
        <f t="shared" si="1"/>
        <v>36663</v>
      </c>
      <c r="H5" s="101">
        <f t="shared" si="1"/>
        <v>52246</v>
      </c>
      <c r="I5" s="100">
        <f t="shared" si="1"/>
        <v>52246</v>
      </c>
      <c r="J5" s="102">
        <f t="shared" si="1"/>
        <v>49002</v>
      </c>
      <c r="K5" s="100">
        <f t="shared" si="1"/>
        <v>55062</v>
      </c>
      <c r="L5" s="100">
        <f t="shared" si="1"/>
        <v>57682</v>
      </c>
      <c r="M5" s="100">
        <f t="shared" si="1"/>
        <v>60299.838999999985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29724</v>
      </c>
      <c r="F6" s="79">
        <v>32566</v>
      </c>
      <c r="G6" s="79">
        <v>36663</v>
      </c>
      <c r="H6" s="80">
        <v>47569</v>
      </c>
      <c r="I6" s="79">
        <v>47569</v>
      </c>
      <c r="J6" s="81">
        <v>49002</v>
      </c>
      <c r="K6" s="79">
        <v>50110</v>
      </c>
      <c r="L6" s="79">
        <v>52501</v>
      </c>
      <c r="M6" s="79">
        <v>54844.245999999985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887</v>
      </c>
      <c r="F7" s="93">
        <v>155</v>
      </c>
      <c r="G7" s="93">
        <v>0</v>
      </c>
      <c r="H7" s="94">
        <v>4677</v>
      </c>
      <c r="I7" s="93">
        <v>4677</v>
      </c>
      <c r="J7" s="95">
        <v>0</v>
      </c>
      <c r="K7" s="93">
        <v>4952</v>
      </c>
      <c r="L7" s="93">
        <v>5181</v>
      </c>
      <c r="M7" s="93">
        <v>5455.5929999999998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17972</v>
      </c>
      <c r="F8" s="100">
        <f t="shared" ref="F8:M8" si="2">SUM(F9:F46)</f>
        <v>18292</v>
      </c>
      <c r="G8" s="100">
        <f t="shared" si="2"/>
        <v>17904</v>
      </c>
      <c r="H8" s="101">
        <f t="shared" si="2"/>
        <v>22411</v>
      </c>
      <c r="I8" s="100">
        <f t="shared" si="2"/>
        <v>22411</v>
      </c>
      <c r="J8" s="102">
        <f t="shared" si="2"/>
        <v>24433</v>
      </c>
      <c r="K8" s="100">
        <f t="shared" si="2"/>
        <v>22642</v>
      </c>
      <c r="L8" s="100">
        <f t="shared" si="2"/>
        <v>23576</v>
      </c>
      <c r="M8" s="100">
        <f t="shared" si="2"/>
        <v>24323.528000000006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54</v>
      </c>
      <c r="G9" s="79">
        <v>63</v>
      </c>
      <c r="H9" s="80">
        <v>72</v>
      </c>
      <c r="I9" s="79">
        <v>67</v>
      </c>
      <c r="J9" s="81">
        <v>98</v>
      </c>
      <c r="K9" s="79">
        <v>76</v>
      </c>
      <c r="L9" s="79">
        <v>79</v>
      </c>
      <c r="M9" s="79">
        <v>73.187000000000012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776</v>
      </c>
      <c r="F10" s="86">
        <v>369</v>
      </c>
      <c r="G10" s="86">
        <v>439</v>
      </c>
      <c r="H10" s="87">
        <v>295</v>
      </c>
      <c r="I10" s="86">
        <v>295</v>
      </c>
      <c r="J10" s="88">
        <v>454</v>
      </c>
      <c r="K10" s="86">
        <v>401</v>
      </c>
      <c r="L10" s="86">
        <v>421</v>
      </c>
      <c r="M10" s="86">
        <v>443.31299999999993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40</v>
      </c>
      <c r="F11" s="86">
        <v>124</v>
      </c>
      <c r="G11" s="86">
        <v>106</v>
      </c>
      <c r="H11" s="87">
        <v>0</v>
      </c>
      <c r="I11" s="86">
        <v>0</v>
      </c>
      <c r="J11" s="88">
        <v>463</v>
      </c>
      <c r="K11" s="86">
        <v>3891</v>
      </c>
      <c r="L11" s="86">
        <v>4594</v>
      </c>
      <c r="M11" s="86">
        <v>1543.482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2015</v>
      </c>
      <c r="F12" s="86">
        <v>2239</v>
      </c>
      <c r="G12" s="86">
        <v>2644</v>
      </c>
      <c r="H12" s="87">
        <v>1401</v>
      </c>
      <c r="I12" s="86">
        <v>1401</v>
      </c>
      <c r="J12" s="88">
        <v>3202</v>
      </c>
      <c r="K12" s="86">
        <v>3763</v>
      </c>
      <c r="L12" s="86">
        <v>3495</v>
      </c>
      <c r="M12" s="86">
        <v>3116.2349999999997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758</v>
      </c>
      <c r="F13" s="86">
        <v>807</v>
      </c>
      <c r="G13" s="86">
        <v>646</v>
      </c>
      <c r="H13" s="87">
        <v>893</v>
      </c>
      <c r="I13" s="86">
        <v>893</v>
      </c>
      <c r="J13" s="88">
        <v>984</v>
      </c>
      <c r="K13" s="86">
        <v>937</v>
      </c>
      <c r="L13" s="86">
        <v>980</v>
      </c>
      <c r="M13" s="86">
        <v>1031.9399999999998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180</v>
      </c>
      <c r="F14" s="86">
        <v>165</v>
      </c>
      <c r="G14" s="86">
        <v>69</v>
      </c>
      <c r="H14" s="87">
        <v>52</v>
      </c>
      <c r="I14" s="86">
        <v>57</v>
      </c>
      <c r="J14" s="88">
        <v>258</v>
      </c>
      <c r="K14" s="86">
        <v>55</v>
      </c>
      <c r="L14" s="86">
        <v>59</v>
      </c>
      <c r="M14" s="86">
        <v>85.126999999999981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2642</v>
      </c>
      <c r="F15" s="86">
        <v>2132</v>
      </c>
      <c r="G15" s="86">
        <v>2562</v>
      </c>
      <c r="H15" s="87">
        <v>3387</v>
      </c>
      <c r="I15" s="86">
        <v>3387</v>
      </c>
      <c r="J15" s="88">
        <v>3449</v>
      </c>
      <c r="K15" s="86">
        <v>3438</v>
      </c>
      <c r="L15" s="86">
        <v>3607</v>
      </c>
      <c r="M15" s="86">
        <v>3648.1709999999998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9</v>
      </c>
      <c r="F16" s="86">
        <v>2902</v>
      </c>
      <c r="G16" s="86">
        <v>972</v>
      </c>
      <c r="H16" s="87">
        <v>2138</v>
      </c>
      <c r="I16" s="86">
        <v>2138</v>
      </c>
      <c r="J16" s="88">
        <v>1983</v>
      </c>
      <c r="K16" s="86">
        <v>2295</v>
      </c>
      <c r="L16" s="86">
        <v>2146</v>
      </c>
      <c r="M16" s="86">
        <v>2259.7379999999998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321</v>
      </c>
      <c r="F17" s="86">
        <v>1372</v>
      </c>
      <c r="G17" s="86">
        <v>661</v>
      </c>
      <c r="H17" s="87">
        <v>1221</v>
      </c>
      <c r="I17" s="86">
        <v>1221</v>
      </c>
      <c r="J17" s="88">
        <v>1062</v>
      </c>
      <c r="K17" s="86">
        <v>1198</v>
      </c>
      <c r="L17" s="86">
        <v>1581</v>
      </c>
      <c r="M17" s="86">
        <v>4707.7929999999997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734</v>
      </c>
      <c r="F21" s="86">
        <v>1224</v>
      </c>
      <c r="G21" s="86">
        <v>1274</v>
      </c>
      <c r="H21" s="87">
        <v>2423</v>
      </c>
      <c r="I21" s="86">
        <v>2423</v>
      </c>
      <c r="J21" s="88">
        <v>2222</v>
      </c>
      <c r="K21" s="86">
        <v>415</v>
      </c>
      <c r="L21" s="86">
        <v>128</v>
      </c>
      <c r="M21" s="86">
        <v>134.78399999999999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-137</v>
      </c>
      <c r="F22" s="86">
        <v>358</v>
      </c>
      <c r="G22" s="86">
        <v>367</v>
      </c>
      <c r="H22" s="87">
        <v>808</v>
      </c>
      <c r="I22" s="86">
        <v>808</v>
      </c>
      <c r="J22" s="88">
        <v>578</v>
      </c>
      <c r="K22" s="86">
        <v>1256</v>
      </c>
      <c r="L22" s="86">
        <v>1313</v>
      </c>
      <c r="M22" s="86">
        <v>1382.5889999999999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265</v>
      </c>
      <c r="G23" s="86">
        <v>504</v>
      </c>
      <c r="H23" s="87">
        <v>62</v>
      </c>
      <c r="I23" s="86">
        <v>62</v>
      </c>
      <c r="J23" s="88">
        <v>141</v>
      </c>
      <c r="K23" s="86">
        <v>66</v>
      </c>
      <c r="L23" s="86">
        <v>69</v>
      </c>
      <c r="M23" s="86">
        <v>72.656999999999996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4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3</v>
      </c>
      <c r="G25" s="86">
        <v>58</v>
      </c>
      <c r="H25" s="87">
        <v>3521</v>
      </c>
      <c r="I25" s="86">
        <v>3521</v>
      </c>
      <c r="J25" s="88">
        <v>1329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27</v>
      </c>
      <c r="F29" s="86">
        <v>3</v>
      </c>
      <c r="G29" s="86">
        <v>7</v>
      </c>
      <c r="H29" s="87">
        <v>300</v>
      </c>
      <c r="I29" s="86">
        <v>300</v>
      </c>
      <c r="J29" s="88">
        <v>302</v>
      </c>
      <c r="K29" s="86">
        <v>15</v>
      </c>
      <c r="L29" s="86">
        <v>329</v>
      </c>
      <c r="M29" s="86">
        <v>68.436999999999955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</v>
      </c>
      <c r="F30" s="86">
        <v>0</v>
      </c>
      <c r="G30" s="86">
        <v>21</v>
      </c>
      <c r="H30" s="87">
        <v>0</v>
      </c>
      <c r="I30" s="86">
        <v>0</v>
      </c>
      <c r="J30" s="88">
        <v>9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37</v>
      </c>
      <c r="F32" s="86">
        <v>75</v>
      </c>
      <c r="G32" s="86">
        <v>26</v>
      </c>
      <c r="H32" s="87">
        <v>101</v>
      </c>
      <c r="I32" s="86">
        <v>101</v>
      </c>
      <c r="J32" s="88">
        <v>36</v>
      </c>
      <c r="K32" s="86">
        <v>106</v>
      </c>
      <c r="L32" s="86">
        <v>111</v>
      </c>
      <c r="M32" s="86">
        <v>116.883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100</v>
      </c>
      <c r="I33" s="86">
        <v>100</v>
      </c>
      <c r="J33" s="88">
        <v>30</v>
      </c>
      <c r="K33" s="86">
        <v>105</v>
      </c>
      <c r="L33" s="86">
        <v>110</v>
      </c>
      <c r="M33" s="86">
        <v>115.83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</v>
      </c>
      <c r="F37" s="86">
        <v>8</v>
      </c>
      <c r="G37" s="86">
        <v>160</v>
      </c>
      <c r="H37" s="87">
        <v>539</v>
      </c>
      <c r="I37" s="86">
        <v>539</v>
      </c>
      <c r="J37" s="88">
        <v>359</v>
      </c>
      <c r="K37" s="86">
        <v>472</v>
      </c>
      <c r="L37" s="86">
        <v>494</v>
      </c>
      <c r="M37" s="86">
        <v>270.18200000000002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744</v>
      </c>
      <c r="F38" s="86">
        <v>646</v>
      </c>
      <c r="G38" s="86">
        <v>1005</v>
      </c>
      <c r="H38" s="87">
        <v>662</v>
      </c>
      <c r="I38" s="86">
        <v>662</v>
      </c>
      <c r="J38" s="88">
        <v>1002</v>
      </c>
      <c r="K38" s="86">
        <v>13</v>
      </c>
      <c r="L38" s="86">
        <v>272</v>
      </c>
      <c r="M38" s="86">
        <v>14.415999999999977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587</v>
      </c>
      <c r="F39" s="86">
        <v>584</v>
      </c>
      <c r="G39" s="86">
        <v>496</v>
      </c>
      <c r="H39" s="87">
        <v>800</v>
      </c>
      <c r="I39" s="86">
        <v>800</v>
      </c>
      <c r="J39" s="88">
        <v>662</v>
      </c>
      <c r="K39" s="86">
        <v>839</v>
      </c>
      <c r="L39" s="86">
        <v>878</v>
      </c>
      <c r="M39" s="86">
        <v>924.53399999999999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2950</v>
      </c>
      <c r="F40" s="86">
        <v>0</v>
      </c>
      <c r="G40" s="86">
        <v>86</v>
      </c>
      <c r="H40" s="87">
        <v>238</v>
      </c>
      <c r="I40" s="86">
        <v>238</v>
      </c>
      <c r="J40" s="88">
        <v>269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61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4651</v>
      </c>
      <c r="F42" s="86">
        <v>0</v>
      </c>
      <c r="G42" s="86">
        <v>1907</v>
      </c>
      <c r="H42" s="87">
        <v>768</v>
      </c>
      <c r="I42" s="86">
        <v>768</v>
      </c>
      <c r="J42" s="88">
        <v>2287</v>
      </c>
      <c r="K42" s="86">
        <v>668</v>
      </c>
      <c r="L42" s="86">
        <v>586</v>
      </c>
      <c r="M42" s="86">
        <v>317.05799999999999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373</v>
      </c>
      <c r="F43" s="86">
        <v>2015</v>
      </c>
      <c r="G43" s="86">
        <v>578</v>
      </c>
      <c r="H43" s="87">
        <v>1180</v>
      </c>
      <c r="I43" s="86">
        <v>1180</v>
      </c>
      <c r="J43" s="88">
        <v>936</v>
      </c>
      <c r="K43" s="86">
        <v>1132</v>
      </c>
      <c r="L43" s="86">
        <v>1186</v>
      </c>
      <c r="M43" s="86">
        <v>1798.8580000000002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-29</v>
      </c>
      <c r="F44" s="86">
        <v>786</v>
      </c>
      <c r="G44" s="86">
        <v>2506</v>
      </c>
      <c r="H44" s="87">
        <v>221</v>
      </c>
      <c r="I44" s="86">
        <v>221</v>
      </c>
      <c r="J44" s="88">
        <v>76</v>
      </c>
      <c r="K44" s="86">
        <v>532</v>
      </c>
      <c r="L44" s="86">
        <v>22</v>
      </c>
      <c r="M44" s="86">
        <v>23.165999999999997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1288</v>
      </c>
      <c r="F45" s="86">
        <v>1574</v>
      </c>
      <c r="G45" s="86">
        <v>747</v>
      </c>
      <c r="H45" s="87">
        <v>1229</v>
      </c>
      <c r="I45" s="86">
        <v>1229</v>
      </c>
      <c r="J45" s="88">
        <v>2182</v>
      </c>
      <c r="K45" s="86">
        <v>969</v>
      </c>
      <c r="L45" s="86">
        <v>1116</v>
      </c>
      <c r="M45" s="86">
        <v>2175.1480000000001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526</v>
      </c>
      <c r="G46" s="93">
        <v>0</v>
      </c>
      <c r="H46" s="94">
        <v>0</v>
      </c>
      <c r="I46" s="93">
        <v>0</v>
      </c>
      <c r="J46" s="95">
        <v>60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19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19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169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88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88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88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81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81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1051</v>
      </c>
      <c r="F77" s="72">
        <f t="shared" ref="F77:M77" si="13">F78+F81+F84+F85+F86+F87+F88</f>
        <v>2751</v>
      </c>
      <c r="G77" s="72">
        <f t="shared" si="13"/>
        <v>2180</v>
      </c>
      <c r="H77" s="73">
        <f t="shared" si="13"/>
        <v>2455</v>
      </c>
      <c r="I77" s="72">
        <f t="shared" si="13"/>
        <v>2455</v>
      </c>
      <c r="J77" s="74">
        <f t="shared" si="13"/>
        <v>2731</v>
      </c>
      <c r="K77" s="72">
        <f t="shared" si="13"/>
        <v>1837</v>
      </c>
      <c r="L77" s="72">
        <f t="shared" si="13"/>
        <v>1921</v>
      </c>
      <c r="M77" s="72">
        <f t="shared" si="13"/>
        <v>3622.8130000000001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16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16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989</v>
      </c>
      <c r="F81" s="86">
        <f t="shared" ref="F81:M81" si="15">SUM(F82:F83)</f>
        <v>2735</v>
      </c>
      <c r="G81" s="86">
        <f t="shared" si="15"/>
        <v>2180</v>
      </c>
      <c r="H81" s="87">
        <f t="shared" si="15"/>
        <v>2455</v>
      </c>
      <c r="I81" s="86">
        <f t="shared" si="15"/>
        <v>2455</v>
      </c>
      <c r="J81" s="88">
        <f t="shared" si="15"/>
        <v>2731</v>
      </c>
      <c r="K81" s="86">
        <f t="shared" si="15"/>
        <v>1837</v>
      </c>
      <c r="L81" s="86">
        <f t="shared" si="15"/>
        <v>1921</v>
      </c>
      <c r="M81" s="86">
        <f t="shared" si="15"/>
        <v>3622.8130000000001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891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989</v>
      </c>
      <c r="F83" s="93">
        <v>2735</v>
      </c>
      <c r="G83" s="93">
        <v>1289</v>
      </c>
      <c r="H83" s="94">
        <v>2455</v>
      </c>
      <c r="I83" s="93">
        <v>2455</v>
      </c>
      <c r="J83" s="95">
        <v>2731</v>
      </c>
      <c r="K83" s="93">
        <v>1837</v>
      </c>
      <c r="L83" s="93">
        <v>1921</v>
      </c>
      <c r="M83" s="93">
        <v>3622.8130000000001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62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99</v>
      </c>
      <c r="F90" s="72">
        <v>46</v>
      </c>
      <c r="G90" s="72">
        <v>18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49733</v>
      </c>
      <c r="F92" s="46">
        <f t="shared" ref="F92:M92" si="16">F4+F51+F77+F90</f>
        <v>53810</v>
      </c>
      <c r="G92" s="46">
        <f t="shared" si="16"/>
        <v>56784</v>
      </c>
      <c r="H92" s="47">
        <f t="shared" si="16"/>
        <v>77112</v>
      </c>
      <c r="I92" s="46">
        <f t="shared" si="16"/>
        <v>77112</v>
      </c>
      <c r="J92" s="48">
        <f t="shared" si="16"/>
        <v>76335</v>
      </c>
      <c r="K92" s="46">
        <f t="shared" si="16"/>
        <v>79541</v>
      </c>
      <c r="L92" s="46">
        <f t="shared" si="16"/>
        <v>83179</v>
      </c>
      <c r="M92" s="46">
        <f t="shared" si="16"/>
        <v>88246.18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126</v>
      </c>
      <c r="F3" s="17" t="s">
        <v>125</v>
      </c>
      <c r="G3" s="17" t="s">
        <v>124</v>
      </c>
      <c r="H3" s="173" t="s">
        <v>123</v>
      </c>
      <c r="I3" s="174"/>
      <c r="J3" s="175"/>
      <c r="K3" s="17" t="s">
        <v>122</v>
      </c>
      <c r="L3" s="17" t="s">
        <v>167</v>
      </c>
      <c r="M3" s="17" t="s">
        <v>166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15162</v>
      </c>
      <c r="F4" s="72">
        <f t="shared" ref="F4:M4" si="0">F5+F8+F47</f>
        <v>11840</v>
      </c>
      <c r="G4" s="72">
        <f t="shared" si="0"/>
        <v>15985</v>
      </c>
      <c r="H4" s="73">
        <f t="shared" si="0"/>
        <v>28322</v>
      </c>
      <c r="I4" s="72">
        <f t="shared" si="0"/>
        <v>22674</v>
      </c>
      <c r="J4" s="74">
        <f t="shared" si="0"/>
        <v>21474</v>
      </c>
      <c r="K4" s="72">
        <f t="shared" si="0"/>
        <v>52230</v>
      </c>
      <c r="L4" s="72">
        <f t="shared" si="0"/>
        <v>49360</v>
      </c>
      <c r="M4" s="72">
        <f t="shared" si="0"/>
        <v>48170.898000000001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10861</v>
      </c>
      <c r="F5" s="100">
        <f t="shared" ref="F5:M5" si="1">SUM(F6:F7)</f>
        <v>11276</v>
      </c>
      <c r="G5" s="100">
        <f t="shared" si="1"/>
        <v>11792</v>
      </c>
      <c r="H5" s="101">
        <f t="shared" si="1"/>
        <v>15692</v>
      </c>
      <c r="I5" s="100">
        <f t="shared" si="1"/>
        <v>15692</v>
      </c>
      <c r="J5" s="102">
        <f t="shared" si="1"/>
        <v>14497</v>
      </c>
      <c r="K5" s="100">
        <f t="shared" si="1"/>
        <v>20293</v>
      </c>
      <c r="L5" s="100">
        <f t="shared" si="1"/>
        <v>18597</v>
      </c>
      <c r="M5" s="100">
        <f t="shared" si="1"/>
        <v>19436.528999999999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9475</v>
      </c>
      <c r="F6" s="79">
        <v>11276</v>
      </c>
      <c r="G6" s="79">
        <v>11792</v>
      </c>
      <c r="H6" s="80">
        <v>14072</v>
      </c>
      <c r="I6" s="79">
        <v>14072</v>
      </c>
      <c r="J6" s="81">
        <v>14497</v>
      </c>
      <c r="K6" s="79">
        <v>18579</v>
      </c>
      <c r="L6" s="79">
        <v>16803</v>
      </c>
      <c r="M6" s="79">
        <v>17547.447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1386</v>
      </c>
      <c r="F7" s="93">
        <v>0</v>
      </c>
      <c r="G7" s="93">
        <v>0</v>
      </c>
      <c r="H7" s="94">
        <v>1620</v>
      </c>
      <c r="I7" s="93">
        <v>1620</v>
      </c>
      <c r="J7" s="95">
        <v>0</v>
      </c>
      <c r="K7" s="93">
        <v>1714</v>
      </c>
      <c r="L7" s="93">
        <v>1794</v>
      </c>
      <c r="M7" s="93">
        <v>1889.0819999999999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4301</v>
      </c>
      <c r="F8" s="100">
        <f t="shared" ref="F8:M8" si="2">SUM(F9:F46)</f>
        <v>-273</v>
      </c>
      <c r="G8" s="100">
        <f t="shared" si="2"/>
        <v>4193</v>
      </c>
      <c r="H8" s="101">
        <f t="shared" si="2"/>
        <v>12630</v>
      </c>
      <c r="I8" s="100">
        <f t="shared" si="2"/>
        <v>6982</v>
      </c>
      <c r="J8" s="102">
        <f t="shared" si="2"/>
        <v>6977</v>
      </c>
      <c r="K8" s="100">
        <f t="shared" si="2"/>
        <v>31937</v>
      </c>
      <c r="L8" s="100">
        <f t="shared" si="2"/>
        <v>30763</v>
      </c>
      <c r="M8" s="100">
        <f t="shared" si="2"/>
        <v>28734.368999999999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100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1</v>
      </c>
      <c r="H11" s="87">
        <v>0</v>
      </c>
      <c r="I11" s="86">
        <v>0</v>
      </c>
      <c r="J11" s="88">
        <v>2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47</v>
      </c>
      <c r="F14" s="86">
        <v>19</v>
      </c>
      <c r="G14" s="86">
        <v>0</v>
      </c>
      <c r="H14" s="87">
        <v>8</v>
      </c>
      <c r="I14" s="86">
        <v>8</v>
      </c>
      <c r="J14" s="88">
        <v>7</v>
      </c>
      <c r="K14" s="86">
        <v>9</v>
      </c>
      <c r="L14" s="86">
        <v>10</v>
      </c>
      <c r="M14" s="86">
        <v>29.53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358</v>
      </c>
      <c r="F15" s="86">
        <v>165</v>
      </c>
      <c r="G15" s="86">
        <v>176</v>
      </c>
      <c r="H15" s="87">
        <v>456</v>
      </c>
      <c r="I15" s="86">
        <v>456</v>
      </c>
      <c r="J15" s="88">
        <v>368</v>
      </c>
      <c r="K15" s="86">
        <v>4776</v>
      </c>
      <c r="L15" s="86">
        <v>3777</v>
      </c>
      <c r="M15" s="86">
        <v>4420.0089999999991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14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354</v>
      </c>
      <c r="G17" s="86">
        <v>826</v>
      </c>
      <c r="H17" s="87">
        <v>2688</v>
      </c>
      <c r="I17" s="86">
        <v>2688</v>
      </c>
      <c r="J17" s="88">
        <v>1664</v>
      </c>
      <c r="K17" s="86">
        <v>764</v>
      </c>
      <c r="L17" s="86">
        <v>2893</v>
      </c>
      <c r="M17" s="86">
        <v>2838.3289999999997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432</v>
      </c>
      <c r="F22" s="86">
        <v>0</v>
      </c>
      <c r="G22" s="86">
        <v>1749</v>
      </c>
      <c r="H22" s="87">
        <v>0</v>
      </c>
      <c r="I22" s="86">
        <v>0</v>
      </c>
      <c r="J22" s="88">
        <v>1359</v>
      </c>
      <c r="K22" s="86">
        <v>1800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543</v>
      </c>
      <c r="F23" s="86">
        <v>56</v>
      </c>
      <c r="G23" s="86">
        <v>140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3690</v>
      </c>
      <c r="I25" s="86">
        <v>2829</v>
      </c>
      <c r="J25" s="88">
        <v>2615</v>
      </c>
      <c r="K25" s="86">
        <v>8141</v>
      </c>
      <c r="L25" s="86">
        <v>6843</v>
      </c>
      <c r="M25" s="86">
        <v>5423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800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26</v>
      </c>
      <c r="F38" s="86">
        <v>212</v>
      </c>
      <c r="G38" s="86">
        <v>59</v>
      </c>
      <c r="H38" s="87">
        <v>302</v>
      </c>
      <c r="I38" s="86">
        <v>302</v>
      </c>
      <c r="J38" s="88">
        <v>197</v>
      </c>
      <c r="K38" s="86">
        <v>363</v>
      </c>
      <c r="L38" s="86">
        <v>281</v>
      </c>
      <c r="M38" s="86">
        <v>295.89299999999997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522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2851</v>
      </c>
      <c r="F42" s="86">
        <v>0</v>
      </c>
      <c r="G42" s="86">
        <v>534</v>
      </c>
      <c r="H42" s="87">
        <v>1565</v>
      </c>
      <c r="I42" s="86">
        <v>322</v>
      </c>
      <c r="J42" s="88">
        <v>494</v>
      </c>
      <c r="K42" s="86">
        <v>14892</v>
      </c>
      <c r="L42" s="86">
        <v>13227</v>
      </c>
      <c r="M42" s="86">
        <v>11797.812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-1089</v>
      </c>
      <c r="G43" s="86">
        <v>12</v>
      </c>
      <c r="H43" s="87">
        <v>377</v>
      </c>
      <c r="I43" s="86">
        <v>377</v>
      </c>
      <c r="J43" s="88">
        <v>147</v>
      </c>
      <c r="K43" s="86">
        <v>168</v>
      </c>
      <c r="L43" s="86">
        <v>175</v>
      </c>
      <c r="M43" s="86">
        <v>184.27499999999998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30</v>
      </c>
      <c r="F44" s="86">
        <v>0</v>
      </c>
      <c r="G44" s="86">
        <v>66</v>
      </c>
      <c r="H44" s="87">
        <v>3544</v>
      </c>
      <c r="I44" s="86">
        <v>0</v>
      </c>
      <c r="J44" s="88">
        <v>0</v>
      </c>
      <c r="K44" s="86">
        <v>224</v>
      </c>
      <c r="L44" s="86">
        <v>3557</v>
      </c>
      <c r="M44" s="86">
        <v>3745.5209999999997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10</v>
      </c>
      <c r="G45" s="86">
        <v>108</v>
      </c>
      <c r="H45" s="87">
        <v>0</v>
      </c>
      <c r="I45" s="86">
        <v>0</v>
      </c>
      <c r="J45" s="88">
        <v>24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837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837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1213</v>
      </c>
      <c r="G77" s="72">
        <f t="shared" si="13"/>
        <v>463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1905</v>
      </c>
      <c r="L77" s="72">
        <f t="shared" si="13"/>
        <v>8864</v>
      </c>
      <c r="M77" s="72">
        <f t="shared" si="13"/>
        <v>13047.861999999999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1213</v>
      </c>
      <c r="G81" s="86">
        <f t="shared" si="15"/>
        <v>463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1905</v>
      </c>
      <c r="L81" s="86">
        <f t="shared" si="15"/>
        <v>8864</v>
      </c>
      <c r="M81" s="86">
        <f t="shared" si="15"/>
        <v>13047.861999999999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1878</v>
      </c>
      <c r="L82" s="79">
        <v>8810</v>
      </c>
      <c r="M82" s="79">
        <v>12991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1213</v>
      </c>
      <c r="G83" s="93">
        <v>463</v>
      </c>
      <c r="H83" s="94">
        <v>0</v>
      </c>
      <c r="I83" s="93">
        <v>0</v>
      </c>
      <c r="J83" s="95">
        <v>0</v>
      </c>
      <c r="K83" s="93">
        <v>27</v>
      </c>
      <c r="L83" s="93">
        <v>54</v>
      </c>
      <c r="M83" s="93">
        <v>56.861999999999995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</v>
      </c>
      <c r="F90" s="72">
        <v>7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15163</v>
      </c>
      <c r="F92" s="46">
        <f t="shared" ref="F92:M92" si="16">F4+F51+F77+F90</f>
        <v>13060</v>
      </c>
      <c r="G92" s="46">
        <f t="shared" si="16"/>
        <v>16448</v>
      </c>
      <c r="H92" s="47">
        <f t="shared" si="16"/>
        <v>28322</v>
      </c>
      <c r="I92" s="46">
        <f t="shared" si="16"/>
        <v>22674</v>
      </c>
      <c r="J92" s="48">
        <f t="shared" si="16"/>
        <v>21474</v>
      </c>
      <c r="K92" s="46">
        <f t="shared" si="16"/>
        <v>54135</v>
      </c>
      <c r="L92" s="46">
        <f t="shared" si="16"/>
        <v>58224</v>
      </c>
      <c r="M92" s="46">
        <f t="shared" si="16"/>
        <v>61218.76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126</v>
      </c>
      <c r="F3" s="17" t="s">
        <v>125</v>
      </c>
      <c r="G3" s="17" t="s">
        <v>124</v>
      </c>
      <c r="H3" s="173" t="s">
        <v>123</v>
      </c>
      <c r="I3" s="174"/>
      <c r="J3" s="175"/>
      <c r="K3" s="17" t="s">
        <v>122</v>
      </c>
      <c r="L3" s="17" t="s">
        <v>167</v>
      </c>
      <c r="M3" s="17" t="s">
        <v>166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66693</v>
      </c>
      <c r="F4" s="72">
        <f t="shared" ref="F4:M4" si="0">F5+F8+F47</f>
        <v>81894</v>
      </c>
      <c r="G4" s="72">
        <f t="shared" si="0"/>
        <v>76874</v>
      </c>
      <c r="H4" s="73">
        <f t="shared" si="0"/>
        <v>104550</v>
      </c>
      <c r="I4" s="72">
        <f t="shared" si="0"/>
        <v>109758</v>
      </c>
      <c r="J4" s="74">
        <f t="shared" si="0"/>
        <v>113307</v>
      </c>
      <c r="K4" s="72">
        <f t="shared" si="0"/>
        <v>119445</v>
      </c>
      <c r="L4" s="72">
        <f t="shared" si="0"/>
        <v>124644.723</v>
      </c>
      <c r="M4" s="72">
        <f t="shared" si="0"/>
        <v>131303.40642700001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22367</v>
      </c>
      <c r="F5" s="100">
        <f t="shared" ref="F5:M5" si="1">SUM(F6:F7)</f>
        <v>22414</v>
      </c>
      <c r="G5" s="100">
        <f t="shared" si="1"/>
        <v>23552</v>
      </c>
      <c r="H5" s="101">
        <f t="shared" si="1"/>
        <v>49919</v>
      </c>
      <c r="I5" s="100">
        <f t="shared" si="1"/>
        <v>49919</v>
      </c>
      <c r="J5" s="102">
        <f t="shared" si="1"/>
        <v>48024</v>
      </c>
      <c r="K5" s="100">
        <f t="shared" si="1"/>
        <v>68794</v>
      </c>
      <c r="L5" s="100">
        <f t="shared" si="1"/>
        <v>70903</v>
      </c>
      <c r="M5" s="100">
        <f t="shared" si="1"/>
        <v>74073.747000000003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19319</v>
      </c>
      <c r="F6" s="79">
        <v>22414</v>
      </c>
      <c r="G6" s="79">
        <v>23552</v>
      </c>
      <c r="H6" s="80">
        <v>46602</v>
      </c>
      <c r="I6" s="79">
        <v>46602</v>
      </c>
      <c r="J6" s="81">
        <v>48024</v>
      </c>
      <c r="K6" s="79">
        <v>65284</v>
      </c>
      <c r="L6" s="79">
        <v>67230</v>
      </c>
      <c r="M6" s="79">
        <v>70206.078000000009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3048</v>
      </c>
      <c r="F7" s="93">
        <v>0</v>
      </c>
      <c r="G7" s="93">
        <v>0</v>
      </c>
      <c r="H7" s="94">
        <v>3317</v>
      </c>
      <c r="I7" s="93">
        <v>3317</v>
      </c>
      <c r="J7" s="95">
        <v>0</v>
      </c>
      <c r="K7" s="93">
        <v>3510</v>
      </c>
      <c r="L7" s="93">
        <v>3673</v>
      </c>
      <c r="M7" s="93">
        <v>3867.6689999999994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44326</v>
      </c>
      <c r="F8" s="100">
        <f t="shared" ref="F8:M8" si="2">SUM(F9:F46)</f>
        <v>59204</v>
      </c>
      <c r="G8" s="100">
        <f t="shared" si="2"/>
        <v>53322</v>
      </c>
      <c r="H8" s="101">
        <f t="shared" si="2"/>
        <v>54631</v>
      </c>
      <c r="I8" s="100">
        <f t="shared" si="2"/>
        <v>59839</v>
      </c>
      <c r="J8" s="102">
        <f t="shared" si="2"/>
        <v>65283</v>
      </c>
      <c r="K8" s="100">
        <f t="shared" si="2"/>
        <v>50651</v>
      </c>
      <c r="L8" s="100">
        <f t="shared" si="2"/>
        <v>53741.722999999998</v>
      </c>
      <c r="M8" s="100">
        <f t="shared" si="2"/>
        <v>57229.659427000006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2345</v>
      </c>
      <c r="G9" s="79">
        <v>399</v>
      </c>
      <c r="H9" s="80">
        <v>0</v>
      </c>
      <c r="I9" s="79">
        <v>0</v>
      </c>
      <c r="J9" s="81">
        <v>561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4846</v>
      </c>
      <c r="F10" s="86">
        <v>5596</v>
      </c>
      <c r="G10" s="86">
        <v>5042</v>
      </c>
      <c r="H10" s="87">
        <v>6633</v>
      </c>
      <c r="I10" s="86">
        <v>6793</v>
      </c>
      <c r="J10" s="88">
        <v>7327</v>
      </c>
      <c r="K10" s="86">
        <v>1590</v>
      </c>
      <c r="L10" s="86">
        <v>3755</v>
      </c>
      <c r="M10" s="86">
        <v>3954.0149999999999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7</v>
      </c>
      <c r="F11" s="86">
        <v>243</v>
      </c>
      <c r="G11" s="86">
        <v>52</v>
      </c>
      <c r="H11" s="87">
        <v>72</v>
      </c>
      <c r="I11" s="86">
        <v>395</v>
      </c>
      <c r="J11" s="88">
        <v>875</v>
      </c>
      <c r="K11" s="86">
        <v>73</v>
      </c>
      <c r="L11" s="86">
        <v>80</v>
      </c>
      <c r="M11" s="86">
        <v>84.24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7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4161</v>
      </c>
      <c r="F14" s="86">
        <v>5828</v>
      </c>
      <c r="G14" s="86">
        <v>4921</v>
      </c>
      <c r="H14" s="87">
        <v>1754</v>
      </c>
      <c r="I14" s="86">
        <v>5804</v>
      </c>
      <c r="J14" s="88">
        <v>7109</v>
      </c>
      <c r="K14" s="86">
        <v>2262</v>
      </c>
      <c r="L14" s="86">
        <v>1636</v>
      </c>
      <c r="M14" s="86">
        <v>1833.7079999999999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6316</v>
      </c>
      <c r="F15" s="86">
        <v>1126</v>
      </c>
      <c r="G15" s="86">
        <v>1201</v>
      </c>
      <c r="H15" s="87">
        <v>2754</v>
      </c>
      <c r="I15" s="86">
        <v>1105</v>
      </c>
      <c r="J15" s="88">
        <v>1119</v>
      </c>
      <c r="K15" s="86">
        <v>3308</v>
      </c>
      <c r="L15" s="86">
        <v>3212.88</v>
      </c>
      <c r="M15" s="86">
        <v>3407.6591199999998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42</v>
      </c>
      <c r="L16" s="86">
        <v>44.058</v>
      </c>
      <c r="M16" s="86">
        <v>46.216842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308</v>
      </c>
      <c r="F17" s="86">
        <v>462</v>
      </c>
      <c r="G17" s="86">
        <v>0</v>
      </c>
      <c r="H17" s="87">
        <v>8523</v>
      </c>
      <c r="I17" s="86">
        <v>8123</v>
      </c>
      <c r="J17" s="88">
        <v>780</v>
      </c>
      <c r="K17" s="86">
        <v>916</v>
      </c>
      <c r="L17" s="86">
        <v>2649.5</v>
      </c>
      <c r="M17" s="86">
        <v>2787.8254999999999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2000</v>
      </c>
      <c r="I21" s="86">
        <v>0</v>
      </c>
      <c r="J21" s="88">
        <v>1197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2372</v>
      </c>
      <c r="F22" s="86">
        <v>22747</v>
      </c>
      <c r="G22" s="86">
        <v>6399</v>
      </c>
      <c r="H22" s="87">
        <v>4034</v>
      </c>
      <c r="I22" s="86">
        <v>3894</v>
      </c>
      <c r="J22" s="88">
        <v>7773</v>
      </c>
      <c r="K22" s="86">
        <v>2549</v>
      </c>
      <c r="L22" s="86">
        <v>2590</v>
      </c>
      <c r="M22" s="86">
        <v>2727.27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6462</v>
      </c>
      <c r="F23" s="86">
        <v>1768</v>
      </c>
      <c r="G23" s="86">
        <v>7372</v>
      </c>
      <c r="H23" s="87">
        <v>10031</v>
      </c>
      <c r="I23" s="86">
        <v>7318</v>
      </c>
      <c r="J23" s="88">
        <v>11359</v>
      </c>
      <c r="K23" s="86">
        <v>4351</v>
      </c>
      <c r="L23" s="86">
        <v>7166.4</v>
      </c>
      <c r="M23" s="86">
        <v>7709.7015999999994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3474</v>
      </c>
      <c r="I25" s="86">
        <v>6414</v>
      </c>
      <c r="J25" s="88">
        <v>3178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3375</v>
      </c>
      <c r="I27" s="86">
        <v>3375</v>
      </c>
      <c r="J27" s="88">
        <v>1922</v>
      </c>
      <c r="K27" s="86">
        <v>250</v>
      </c>
      <c r="L27" s="86">
        <v>262.25</v>
      </c>
      <c r="M27" s="86">
        <v>275.10024999999996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17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</v>
      </c>
      <c r="F29" s="86">
        <v>17</v>
      </c>
      <c r="G29" s="86">
        <v>69</v>
      </c>
      <c r="H29" s="87">
        <v>0</v>
      </c>
      <c r="I29" s="86">
        <v>20</v>
      </c>
      <c r="J29" s="88">
        <v>643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2</v>
      </c>
      <c r="H30" s="87">
        <v>0</v>
      </c>
      <c r="I30" s="86">
        <v>100</v>
      </c>
      <c r="J30" s="88">
        <v>51</v>
      </c>
      <c r="K30" s="86">
        <v>2000</v>
      </c>
      <c r="L30" s="86">
        <v>2098</v>
      </c>
      <c r="M30" s="86">
        <v>2200.8019999999997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1</v>
      </c>
      <c r="K31" s="86">
        <v>1115</v>
      </c>
      <c r="L31" s="86">
        <v>1169.635</v>
      </c>
      <c r="M31" s="86">
        <v>1226.9471149999999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76</v>
      </c>
      <c r="F32" s="86">
        <v>206</v>
      </c>
      <c r="G32" s="86">
        <v>653</v>
      </c>
      <c r="H32" s="87">
        <v>5</v>
      </c>
      <c r="I32" s="86">
        <v>1749</v>
      </c>
      <c r="J32" s="88">
        <v>1475</v>
      </c>
      <c r="K32" s="86">
        <v>5</v>
      </c>
      <c r="L32" s="86">
        <v>5</v>
      </c>
      <c r="M32" s="86">
        <v>5.2649999999999997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8</v>
      </c>
      <c r="F33" s="86">
        <v>0</v>
      </c>
      <c r="G33" s="86">
        <v>87</v>
      </c>
      <c r="H33" s="87">
        <v>48</v>
      </c>
      <c r="I33" s="86">
        <v>48</v>
      </c>
      <c r="J33" s="88">
        <v>81</v>
      </c>
      <c r="K33" s="86">
        <v>50</v>
      </c>
      <c r="L33" s="86">
        <v>53</v>
      </c>
      <c r="M33" s="86">
        <v>55.808999999999997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78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2596</v>
      </c>
      <c r="F37" s="86">
        <v>1571</v>
      </c>
      <c r="G37" s="86">
        <v>2795</v>
      </c>
      <c r="H37" s="87">
        <v>270</v>
      </c>
      <c r="I37" s="86">
        <v>5277</v>
      </c>
      <c r="J37" s="88">
        <v>735</v>
      </c>
      <c r="K37" s="86">
        <v>1496</v>
      </c>
      <c r="L37" s="86">
        <v>4363</v>
      </c>
      <c r="M37" s="86">
        <v>4760.2389999999996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1047</v>
      </c>
      <c r="F38" s="86">
        <v>354</v>
      </c>
      <c r="G38" s="86">
        <v>716</v>
      </c>
      <c r="H38" s="87">
        <v>2618</v>
      </c>
      <c r="I38" s="86">
        <v>2587</v>
      </c>
      <c r="J38" s="88">
        <v>1121</v>
      </c>
      <c r="K38" s="86">
        <v>1913</v>
      </c>
      <c r="L38" s="86">
        <v>3283</v>
      </c>
      <c r="M38" s="86">
        <v>3456.9990000000003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168</v>
      </c>
      <c r="F39" s="86">
        <v>132</v>
      </c>
      <c r="G39" s="86">
        <v>738</v>
      </c>
      <c r="H39" s="87">
        <v>0</v>
      </c>
      <c r="I39" s="86">
        <v>0</v>
      </c>
      <c r="J39" s="88">
        <v>123</v>
      </c>
      <c r="K39" s="86">
        <v>4000</v>
      </c>
      <c r="L39" s="86">
        <v>4196</v>
      </c>
      <c r="M39" s="86">
        <v>4401.6039999999994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3052</v>
      </c>
      <c r="F40" s="86">
        <v>0</v>
      </c>
      <c r="G40" s="86">
        <v>851</v>
      </c>
      <c r="H40" s="87">
        <v>641</v>
      </c>
      <c r="I40" s="86">
        <v>641</v>
      </c>
      <c r="J40" s="88">
        <v>2635</v>
      </c>
      <c r="K40" s="86">
        <v>2675</v>
      </c>
      <c r="L40" s="86">
        <v>2279.5</v>
      </c>
      <c r="M40" s="86">
        <v>2394.0194999999999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45</v>
      </c>
      <c r="F41" s="86">
        <v>1970</v>
      </c>
      <c r="G41" s="86">
        <v>45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5872</v>
      </c>
      <c r="F42" s="86">
        <v>0</v>
      </c>
      <c r="G42" s="86">
        <v>5826</v>
      </c>
      <c r="H42" s="87">
        <v>4621</v>
      </c>
      <c r="I42" s="86">
        <v>2344</v>
      </c>
      <c r="J42" s="88">
        <v>4618</v>
      </c>
      <c r="K42" s="86">
        <v>11645</v>
      </c>
      <c r="L42" s="86">
        <v>9688.5</v>
      </c>
      <c r="M42" s="86">
        <v>10424.500500000002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4790</v>
      </c>
      <c r="F43" s="86">
        <v>4139</v>
      </c>
      <c r="G43" s="86">
        <v>2159</v>
      </c>
      <c r="H43" s="87">
        <v>672</v>
      </c>
      <c r="I43" s="86">
        <v>472</v>
      </c>
      <c r="J43" s="88">
        <v>2176</v>
      </c>
      <c r="K43" s="86">
        <v>2634</v>
      </c>
      <c r="L43" s="86">
        <v>2768</v>
      </c>
      <c r="M43" s="86">
        <v>2906.3119999999994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1716</v>
      </c>
      <c r="G44" s="86">
        <v>8971</v>
      </c>
      <c r="H44" s="87">
        <v>187</v>
      </c>
      <c r="I44" s="86">
        <v>77</v>
      </c>
      <c r="J44" s="88">
        <v>475</v>
      </c>
      <c r="K44" s="86">
        <v>3855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2120</v>
      </c>
      <c r="F45" s="86">
        <v>5738</v>
      </c>
      <c r="G45" s="86">
        <v>5024</v>
      </c>
      <c r="H45" s="87">
        <v>2919</v>
      </c>
      <c r="I45" s="86">
        <v>3303</v>
      </c>
      <c r="J45" s="88">
        <v>7751</v>
      </c>
      <c r="K45" s="86">
        <v>3922</v>
      </c>
      <c r="L45" s="86">
        <v>2442</v>
      </c>
      <c r="M45" s="86">
        <v>2571.4259999999999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3246</v>
      </c>
      <c r="G46" s="93">
        <v>0</v>
      </c>
      <c r="H46" s="94">
        <v>0</v>
      </c>
      <c r="I46" s="93">
        <v>0</v>
      </c>
      <c r="J46" s="95">
        <v>174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276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276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564</v>
      </c>
      <c r="F51" s="72">
        <f t="shared" ref="F51:M51" si="4">F52+F59+F62+F63+F64+F72+F73</f>
        <v>870</v>
      </c>
      <c r="G51" s="72">
        <f t="shared" si="4"/>
        <v>29</v>
      </c>
      <c r="H51" s="73">
        <f t="shared" si="4"/>
        <v>1250</v>
      </c>
      <c r="I51" s="72">
        <f t="shared" si="4"/>
        <v>1250</v>
      </c>
      <c r="J51" s="74">
        <f t="shared" si="4"/>
        <v>652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13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13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13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562</v>
      </c>
      <c r="F64" s="93">
        <f t="shared" ref="F64:M64" si="9">F65+F68</f>
        <v>761</v>
      </c>
      <c r="G64" s="93">
        <f t="shared" si="9"/>
        <v>0</v>
      </c>
      <c r="H64" s="94">
        <f t="shared" si="9"/>
        <v>1250</v>
      </c>
      <c r="I64" s="93">
        <f t="shared" si="9"/>
        <v>1250</v>
      </c>
      <c r="J64" s="95">
        <f t="shared" si="9"/>
        <v>624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562</v>
      </c>
      <c r="F65" s="100">
        <f t="shared" ref="F65:M65" si="10">SUM(F66:F67)</f>
        <v>761</v>
      </c>
      <c r="G65" s="100">
        <f t="shared" si="10"/>
        <v>0</v>
      </c>
      <c r="H65" s="101">
        <f t="shared" si="10"/>
        <v>1250</v>
      </c>
      <c r="I65" s="100">
        <f t="shared" si="10"/>
        <v>1250</v>
      </c>
      <c r="J65" s="102">
        <f t="shared" si="10"/>
        <v>624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562</v>
      </c>
      <c r="F67" s="93">
        <v>761</v>
      </c>
      <c r="G67" s="93">
        <v>0</v>
      </c>
      <c r="H67" s="94">
        <v>1250</v>
      </c>
      <c r="I67" s="93">
        <v>1250</v>
      </c>
      <c r="J67" s="95">
        <v>624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2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109</v>
      </c>
      <c r="G73" s="86">
        <f t="shared" si="12"/>
        <v>29</v>
      </c>
      <c r="H73" s="87">
        <f t="shared" si="12"/>
        <v>0</v>
      </c>
      <c r="I73" s="86">
        <f t="shared" si="12"/>
        <v>0</v>
      </c>
      <c r="J73" s="88">
        <f t="shared" si="12"/>
        <v>15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109</v>
      </c>
      <c r="G74" s="79">
        <v>29</v>
      </c>
      <c r="H74" s="80">
        <v>0</v>
      </c>
      <c r="I74" s="79">
        <v>0</v>
      </c>
      <c r="J74" s="81">
        <v>15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185</v>
      </c>
      <c r="F77" s="72">
        <f t="shared" ref="F77:M77" si="13">F78+F81+F84+F85+F86+F87+F88</f>
        <v>235</v>
      </c>
      <c r="G77" s="72">
        <f t="shared" si="13"/>
        <v>2810</v>
      </c>
      <c r="H77" s="73">
        <f t="shared" si="13"/>
        <v>240</v>
      </c>
      <c r="I77" s="72">
        <f t="shared" si="13"/>
        <v>680</v>
      </c>
      <c r="J77" s="74">
        <f t="shared" si="13"/>
        <v>1941</v>
      </c>
      <c r="K77" s="72">
        <f t="shared" si="13"/>
        <v>5649</v>
      </c>
      <c r="L77" s="72">
        <f t="shared" si="13"/>
        <v>7864.3</v>
      </c>
      <c r="M77" s="72">
        <f t="shared" si="13"/>
        <v>8229.4239999999991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250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250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185</v>
      </c>
      <c r="F81" s="86">
        <f t="shared" ref="F81:M81" si="15">SUM(F82:F83)</f>
        <v>235</v>
      </c>
      <c r="G81" s="86">
        <f t="shared" si="15"/>
        <v>2810</v>
      </c>
      <c r="H81" s="87">
        <f t="shared" si="15"/>
        <v>240</v>
      </c>
      <c r="I81" s="86">
        <f t="shared" si="15"/>
        <v>430</v>
      </c>
      <c r="J81" s="88">
        <f t="shared" si="15"/>
        <v>1941</v>
      </c>
      <c r="K81" s="86">
        <f t="shared" si="15"/>
        <v>5649</v>
      </c>
      <c r="L81" s="86">
        <f t="shared" si="15"/>
        <v>7864.3</v>
      </c>
      <c r="M81" s="86">
        <f t="shared" si="15"/>
        <v>8229.4239999999991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235</v>
      </c>
      <c r="G82" s="79">
        <v>2264</v>
      </c>
      <c r="H82" s="80">
        <v>0</v>
      </c>
      <c r="I82" s="79">
        <v>0</v>
      </c>
      <c r="J82" s="81">
        <v>0</v>
      </c>
      <c r="K82" s="79">
        <v>2138</v>
      </c>
      <c r="L82" s="79">
        <v>5656.3</v>
      </c>
      <c r="M82" s="79">
        <v>5904.4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185</v>
      </c>
      <c r="F83" s="93">
        <v>0</v>
      </c>
      <c r="G83" s="93">
        <v>546</v>
      </c>
      <c r="H83" s="94">
        <v>240</v>
      </c>
      <c r="I83" s="93">
        <v>430</v>
      </c>
      <c r="J83" s="95">
        <v>1941</v>
      </c>
      <c r="K83" s="93">
        <v>3511</v>
      </c>
      <c r="L83" s="93">
        <v>2208</v>
      </c>
      <c r="M83" s="93">
        <v>2325.0239999999999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119</v>
      </c>
      <c r="G90" s="72">
        <v>26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67442</v>
      </c>
      <c r="F92" s="46">
        <f t="shared" ref="F92:M92" si="16">F4+F51+F77+F90</f>
        <v>83118</v>
      </c>
      <c r="G92" s="46">
        <f t="shared" si="16"/>
        <v>79739</v>
      </c>
      <c r="H92" s="47">
        <f t="shared" si="16"/>
        <v>106040</v>
      </c>
      <c r="I92" s="46">
        <f t="shared" si="16"/>
        <v>111688</v>
      </c>
      <c r="J92" s="48">
        <f t="shared" si="16"/>
        <v>115900</v>
      </c>
      <c r="K92" s="46">
        <f t="shared" si="16"/>
        <v>125094</v>
      </c>
      <c r="L92" s="46">
        <f t="shared" si="16"/>
        <v>132509.02299999999</v>
      </c>
      <c r="M92" s="46">
        <f t="shared" si="16"/>
        <v>139532.83042700001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126</v>
      </c>
      <c r="F3" s="17" t="s">
        <v>125</v>
      </c>
      <c r="G3" s="17" t="s">
        <v>124</v>
      </c>
      <c r="H3" s="173" t="s">
        <v>123</v>
      </c>
      <c r="I3" s="174"/>
      <c r="J3" s="175"/>
      <c r="K3" s="17" t="s">
        <v>122</v>
      </c>
      <c r="L3" s="17" t="s">
        <v>167</v>
      </c>
      <c r="M3" s="17" t="s">
        <v>166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216533</v>
      </c>
      <c r="F4" s="72">
        <f t="shared" ref="F4:M4" si="0">F5+F8+F47</f>
        <v>233515</v>
      </c>
      <c r="G4" s="72">
        <f t="shared" si="0"/>
        <v>230829</v>
      </c>
      <c r="H4" s="73">
        <f t="shared" si="0"/>
        <v>272979</v>
      </c>
      <c r="I4" s="72">
        <f t="shared" si="0"/>
        <v>272979</v>
      </c>
      <c r="J4" s="74">
        <f t="shared" si="0"/>
        <v>284504</v>
      </c>
      <c r="K4" s="72">
        <f t="shared" si="0"/>
        <v>313965</v>
      </c>
      <c r="L4" s="72">
        <f t="shared" si="0"/>
        <v>326234</v>
      </c>
      <c r="M4" s="72">
        <f t="shared" si="0"/>
        <v>343941.842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157329</v>
      </c>
      <c r="F5" s="100">
        <f t="shared" ref="F5:M5" si="1">SUM(F6:F7)</f>
        <v>169666</v>
      </c>
      <c r="G5" s="100">
        <f t="shared" si="1"/>
        <v>180292</v>
      </c>
      <c r="H5" s="101">
        <f t="shared" si="1"/>
        <v>212558</v>
      </c>
      <c r="I5" s="100">
        <f t="shared" si="1"/>
        <v>212558</v>
      </c>
      <c r="J5" s="102">
        <f t="shared" si="1"/>
        <v>214865</v>
      </c>
      <c r="K5" s="100">
        <f t="shared" si="1"/>
        <v>250123</v>
      </c>
      <c r="L5" s="100">
        <f t="shared" si="1"/>
        <v>263012</v>
      </c>
      <c r="M5" s="100">
        <f t="shared" si="1"/>
        <v>274684.076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144874</v>
      </c>
      <c r="F6" s="79">
        <v>169666</v>
      </c>
      <c r="G6" s="79">
        <v>180292</v>
      </c>
      <c r="H6" s="80">
        <v>174806</v>
      </c>
      <c r="I6" s="79">
        <v>174806</v>
      </c>
      <c r="J6" s="81">
        <v>214865</v>
      </c>
      <c r="K6" s="79">
        <v>210145</v>
      </c>
      <c r="L6" s="79">
        <v>221185</v>
      </c>
      <c r="M6" s="79">
        <v>230640.245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12455</v>
      </c>
      <c r="F7" s="93">
        <v>0</v>
      </c>
      <c r="G7" s="93">
        <v>0</v>
      </c>
      <c r="H7" s="94">
        <v>37752</v>
      </c>
      <c r="I7" s="93">
        <v>37752</v>
      </c>
      <c r="J7" s="95">
        <v>0</v>
      </c>
      <c r="K7" s="93">
        <v>39978</v>
      </c>
      <c r="L7" s="93">
        <v>41827</v>
      </c>
      <c r="M7" s="93">
        <v>44043.830999999991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52157</v>
      </c>
      <c r="F8" s="100">
        <f t="shared" ref="F8:M8" si="2">SUM(F9:F46)</f>
        <v>50109</v>
      </c>
      <c r="G8" s="100">
        <f t="shared" si="2"/>
        <v>50537</v>
      </c>
      <c r="H8" s="101">
        <f t="shared" si="2"/>
        <v>60421</v>
      </c>
      <c r="I8" s="100">
        <f t="shared" si="2"/>
        <v>60421</v>
      </c>
      <c r="J8" s="102">
        <f t="shared" si="2"/>
        <v>69639</v>
      </c>
      <c r="K8" s="100">
        <f t="shared" si="2"/>
        <v>63842</v>
      </c>
      <c r="L8" s="100">
        <f t="shared" si="2"/>
        <v>63222</v>
      </c>
      <c r="M8" s="100">
        <f t="shared" si="2"/>
        <v>69257.766000000003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5</v>
      </c>
      <c r="F9" s="79">
        <v>68</v>
      </c>
      <c r="G9" s="79">
        <v>41</v>
      </c>
      <c r="H9" s="80">
        <v>0</v>
      </c>
      <c r="I9" s="79">
        <v>0</v>
      </c>
      <c r="J9" s="81">
        <v>640</v>
      </c>
      <c r="K9" s="79">
        <v>0</v>
      </c>
      <c r="L9" s="79">
        <v>0</v>
      </c>
      <c r="M9" s="79">
        <v>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161</v>
      </c>
      <c r="F10" s="86">
        <v>533</v>
      </c>
      <c r="G10" s="86">
        <v>458</v>
      </c>
      <c r="H10" s="87">
        <v>1274</v>
      </c>
      <c r="I10" s="86">
        <v>1274</v>
      </c>
      <c r="J10" s="88">
        <v>1757</v>
      </c>
      <c r="K10" s="86">
        <v>1347</v>
      </c>
      <c r="L10" s="86">
        <v>1423</v>
      </c>
      <c r="M10" s="86">
        <v>1498.4189999999999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9</v>
      </c>
      <c r="F11" s="86">
        <v>1</v>
      </c>
      <c r="G11" s="86">
        <v>395</v>
      </c>
      <c r="H11" s="87">
        <v>100</v>
      </c>
      <c r="I11" s="86">
        <v>229</v>
      </c>
      <c r="J11" s="88">
        <v>439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2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2462</v>
      </c>
      <c r="F14" s="86">
        <v>2349</v>
      </c>
      <c r="G14" s="86">
        <v>37</v>
      </c>
      <c r="H14" s="87">
        <v>24</v>
      </c>
      <c r="I14" s="86">
        <v>24</v>
      </c>
      <c r="J14" s="88">
        <v>201</v>
      </c>
      <c r="K14" s="86">
        <v>25</v>
      </c>
      <c r="L14" s="86">
        <v>25</v>
      </c>
      <c r="M14" s="86">
        <v>26.324999999999999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1220</v>
      </c>
      <c r="F15" s="86">
        <v>1025</v>
      </c>
      <c r="G15" s="86">
        <v>1340</v>
      </c>
      <c r="H15" s="87">
        <v>2888</v>
      </c>
      <c r="I15" s="86">
        <v>2438</v>
      </c>
      <c r="J15" s="88">
        <v>2153</v>
      </c>
      <c r="K15" s="86">
        <v>3003</v>
      </c>
      <c r="L15" s="86">
        <v>2653</v>
      </c>
      <c r="M15" s="86">
        <v>2950.6089999999999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3186</v>
      </c>
      <c r="F16" s="86">
        <v>2840</v>
      </c>
      <c r="G16" s="86">
        <v>400</v>
      </c>
      <c r="H16" s="87">
        <v>3050</v>
      </c>
      <c r="I16" s="86">
        <v>3050</v>
      </c>
      <c r="J16" s="88">
        <v>3289</v>
      </c>
      <c r="K16" s="86">
        <v>6042</v>
      </c>
      <c r="L16" s="86">
        <v>3347</v>
      </c>
      <c r="M16" s="86">
        <v>3524.3909999999996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661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2946</v>
      </c>
      <c r="F22" s="86">
        <v>1050</v>
      </c>
      <c r="G22" s="86">
        <v>1142</v>
      </c>
      <c r="H22" s="87">
        <v>1335</v>
      </c>
      <c r="I22" s="86">
        <v>1335</v>
      </c>
      <c r="J22" s="88">
        <v>1238</v>
      </c>
      <c r="K22" s="86">
        <v>8880</v>
      </c>
      <c r="L22" s="86">
        <v>2614</v>
      </c>
      <c r="M22" s="86">
        <v>2952.5419999999999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203</v>
      </c>
      <c r="F23" s="86">
        <v>0</v>
      </c>
      <c r="G23" s="86">
        <v>2471</v>
      </c>
      <c r="H23" s="87">
        <v>3257</v>
      </c>
      <c r="I23" s="86">
        <v>3257</v>
      </c>
      <c r="J23" s="88">
        <v>2118</v>
      </c>
      <c r="K23" s="86">
        <v>3468</v>
      </c>
      <c r="L23" s="86">
        <v>3695</v>
      </c>
      <c r="M23" s="86">
        <v>3890.835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7</v>
      </c>
      <c r="F25" s="86">
        <v>-2</v>
      </c>
      <c r="G25" s="86">
        <v>274</v>
      </c>
      <c r="H25" s="87">
        <v>24640</v>
      </c>
      <c r="I25" s="86">
        <v>25332</v>
      </c>
      <c r="J25" s="88">
        <v>23010</v>
      </c>
      <c r="K25" s="86">
        <v>2</v>
      </c>
      <c r="L25" s="86">
        <v>1176</v>
      </c>
      <c r="M25" s="86">
        <v>2578.328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2796</v>
      </c>
      <c r="I27" s="86">
        <v>2316</v>
      </c>
      <c r="J27" s="88">
        <v>2089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</v>
      </c>
      <c r="F29" s="86">
        <v>4</v>
      </c>
      <c r="G29" s="86">
        <v>6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7</v>
      </c>
      <c r="F30" s="86">
        <v>8</v>
      </c>
      <c r="G30" s="86">
        <v>216</v>
      </c>
      <c r="H30" s="87">
        <v>47</v>
      </c>
      <c r="I30" s="86">
        <v>47</v>
      </c>
      <c r="J30" s="88">
        <v>335</v>
      </c>
      <c r="K30" s="86">
        <v>50</v>
      </c>
      <c r="L30" s="86">
        <v>53</v>
      </c>
      <c r="M30" s="86">
        <v>55.808999999999997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180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171</v>
      </c>
      <c r="F32" s="86">
        <v>97</v>
      </c>
      <c r="G32" s="86">
        <v>378</v>
      </c>
      <c r="H32" s="87">
        <v>29</v>
      </c>
      <c r="I32" s="86">
        <v>29</v>
      </c>
      <c r="J32" s="88">
        <v>431</v>
      </c>
      <c r="K32" s="86">
        <v>31</v>
      </c>
      <c r="L32" s="86">
        <v>33</v>
      </c>
      <c r="M32" s="86">
        <v>34.748999999999995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56</v>
      </c>
      <c r="H33" s="87">
        <v>5</v>
      </c>
      <c r="I33" s="86">
        <v>5</v>
      </c>
      <c r="J33" s="88">
        <v>19</v>
      </c>
      <c r="K33" s="86">
        <v>6</v>
      </c>
      <c r="L33" s="86">
        <v>6</v>
      </c>
      <c r="M33" s="86">
        <v>6.3179999999999996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8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1574</v>
      </c>
      <c r="F37" s="86">
        <v>352</v>
      </c>
      <c r="G37" s="86">
        <v>2849</v>
      </c>
      <c r="H37" s="87">
        <v>896</v>
      </c>
      <c r="I37" s="86">
        <v>896</v>
      </c>
      <c r="J37" s="88">
        <v>3540</v>
      </c>
      <c r="K37" s="86">
        <v>3225</v>
      </c>
      <c r="L37" s="86">
        <v>6683</v>
      </c>
      <c r="M37" s="86">
        <v>7037.1989999999996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151</v>
      </c>
      <c r="F38" s="86">
        <v>613</v>
      </c>
      <c r="G38" s="86">
        <v>396</v>
      </c>
      <c r="H38" s="87">
        <v>1392</v>
      </c>
      <c r="I38" s="86">
        <v>921</v>
      </c>
      <c r="J38" s="88">
        <v>974</v>
      </c>
      <c r="K38" s="86">
        <v>1475</v>
      </c>
      <c r="L38" s="86">
        <v>1411</v>
      </c>
      <c r="M38" s="86">
        <v>2144.7829999999999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13180</v>
      </c>
      <c r="F39" s="86">
        <v>13434</v>
      </c>
      <c r="G39" s="86">
        <v>24718</v>
      </c>
      <c r="H39" s="87">
        <v>9368</v>
      </c>
      <c r="I39" s="86">
        <v>9368</v>
      </c>
      <c r="J39" s="88">
        <v>15718</v>
      </c>
      <c r="K39" s="86">
        <v>14827</v>
      </c>
      <c r="L39" s="86">
        <v>15279</v>
      </c>
      <c r="M39" s="86">
        <v>16088.787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1317</v>
      </c>
      <c r="F40" s="86">
        <v>0</v>
      </c>
      <c r="G40" s="86">
        <v>2186</v>
      </c>
      <c r="H40" s="87">
        <v>4836</v>
      </c>
      <c r="I40" s="86">
        <v>4644</v>
      </c>
      <c r="J40" s="88">
        <v>6273</v>
      </c>
      <c r="K40" s="86">
        <v>2668</v>
      </c>
      <c r="L40" s="86">
        <v>2679</v>
      </c>
      <c r="M40" s="86">
        <v>2820.9869999999996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3218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23825</v>
      </c>
      <c r="F42" s="86">
        <v>0</v>
      </c>
      <c r="G42" s="86">
        <v>9557</v>
      </c>
      <c r="H42" s="87">
        <v>4218</v>
      </c>
      <c r="I42" s="86">
        <v>4510</v>
      </c>
      <c r="J42" s="88">
        <v>4999</v>
      </c>
      <c r="K42" s="86">
        <v>18531</v>
      </c>
      <c r="L42" s="86">
        <v>14960</v>
      </c>
      <c r="M42" s="86">
        <v>16076.879999999996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232</v>
      </c>
      <c r="F43" s="86">
        <v>23575</v>
      </c>
      <c r="G43" s="86">
        <v>546</v>
      </c>
      <c r="H43" s="87">
        <v>170</v>
      </c>
      <c r="I43" s="86">
        <v>170</v>
      </c>
      <c r="J43" s="88">
        <v>365</v>
      </c>
      <c r="K43" s="86">
        <v>160</v>
      </c>
      <c r="L43" s="86">
        <v>170</v>
      </c>
      <c r="M43" s="86">
        <v>179.01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</v>
      </c>
      <c r="F44" s="86">
        <v>26</v>
      </c>
      <c r="G44" s="86">
        <v>2594</v>
      </c>
      <c r="H44" s="87">
        <v>0</v>
      </c>
      <c r="I44" s="86">
        <v>480</v>
      </c>
      <c r="J44" s="88">
        <v>0</v>
      </c>
      <c r="K44" s="86">
        <v>0</v>
      </c>
      <c r="L44" s="86">
        <v>6906</v>
      </c>
      <c r="M44" s="86">
        <v>7272.0179999999991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266</v>
      </c>
      <c r="F45" s="86">
        <v>828</v>
      </c>
      <c r="G45" s="86">
        <v>475</v>
      </c>
      <c r="H45" s="87">
        <v>96</v>
      </c>
      <c r="I45" s="86">
        <v>96</v>
      </c>
      <c r="J45" s="88">
        <v>51</v>
      </c>
      <c r="K45" s="86">
        <v>102</v>
      </c>
      <c r="L45" s="86">
        <v>109</v>
      </c>
      <c r="M45" s="86">
        <v>114.77699999999999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388</v>
      </c>
      <c r="F46" s="93">
        <v>82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7047</v>
      </c>
      <c r="F47" s="100">
        <f t="shared" ref="F47:M47" si="3">SUM(F48:F49)</f>
        <v>13740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8736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7047</v>
      </c>
      <c r="F49" s="93">
        <v>5004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1666</v>
      </c>
      <c r="F51" s="72">
        <f t="shared" ref="F51:M51" si="4">F52+F59+F62+F63+F64+F72+F73</f>
        <v>1037</v>
      </c>
      <c r="G51" s="72">
        <f t="shared" si="4"/>
        <v>426</v>
      </c>
      <c r="H51" s="73">
        <f t="shared" si="4"/>
        <v>650</v>
      </c>
      <c r="I51" s="72">
        <f t="shared" si="4"/>
        <v>650</v>
      </c>
      <c r="J51" s="74">
        <f t="shared" si="4"/>
        <v>827</v>
      </c>
      <c r="K51" s="72">
        <f t="shared" si="4"/>
        <v>0</v>
      </c>
      <c r="L51" s="72">
        <f t="shared" si="4"/>
        <v>738</v>
      </c>
      <c r="M51" s="72">
        <f t="shared" si="4"/>
        <v>777.11399999999992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178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178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178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4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4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1666</v>
      </c>
      <c r="F73" s="86">
        <f t="shared" ref="F73:M73" si="12">SUM(F74:F75)</f>
        <v>1037</v>
      </c>
      <c r="G73" s="86">
        <f t="shared" si="12"/>
        <v>426</v>
      </c>
      <c r="H73" s="87">
        <f t="shared" si="12"/>
        <v>650</v>
      </c>
      <c r="I73" s="86">
        <f t="shared" si="12"/>
        <v>650</v>
      </c>
      <c r="J73" s="88">
        <f t="shared" si="12"/>
        <v>645</v>
      </c>
      <c r="K73" s="86">
        <f t="shared" si="12"/>
        <v>0</v>
      </c>
      <c r="L73" s="86">
        <f t="shared" si="12"/>
        <v>738</v>
      </c>
      <c r="M73" s="86">
        <f t="shared" si="12"/>
        <v>777.11399999999992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1666</v>
      </c>
      <c r="F74" s="79">
        <v>1037</v>
      </c>
      <c r="G74" s="79">
        <v>426</v>
      </c>
      <c r="H74" s="80">
        <v>650</v>
      </c>
      <c r="I74" s="79">
        <v>650</v>
      </c>
      <c r="J74" s="81">
        <v>645</v>
      </c>
      <c r="K74" s="79">
        <v>0</v>
      </c>
      <c r="L74" s="79">
        <v>738</v>
      </c>
      <c r="M74" s="79">
        <v>777.11399999999992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31763</v>
      </c>
      <c r="F77" s="72">
        <f t="shared" ref="F77:M77" si="13">F78+F81+F84+F85+F86+F87+F88</f>
        <v>16864</v>
      </c>
      <c r="G77" s="72">
        <f t="shared" si="13"/>
        <v>30375</v>
      </c>
      <c r="H77" s="73">
        <f t="shared" si="13"/>
        <v>11834</v>
      </c>
      <c r="I77" s="72">
        <f t="shared" si="13"/>
        <v>11834</v>
      </c>
      <c r="J77" s="74">
        <f t="shared" si="13"/>
        <v>12360</v>
      </c>
      <c r="K77" s="72">
        <f t="shared" si="13"/>
        <v>775</v>
      </c>
      <c r="L77" s="72">
        <f t="shared" si="13"/>
        <v>5923</v>
      </c>
      <c r="M77" s="72">
        <f t="shared" si="13"/>
        <v>6236.9189999999999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31763</v>
      </c>
      <c r="F81" s="86">
        <f t="shared" ref="F81:M81" si="15">SUM(F82:F83)</f>
        <v>16864</v>
      </c>
      <c r="G81" s="86">
        <f t="shared" si="15"/>
        <v>30375</v>
      </c>
      <c r="H81" s="87">
        <f t="shared" si="15"/>
        <v>11834</v>
      </c>
      <c r="I81" s="86">
        <f t="shared" si="15"/>
        <v>11834</v>
      </c>
      <c r="J81" s="88">
        <f t="shared" si="15"/>
        <v>12359</v>
      </c>
      <c r="K81" s="86">
        <f t="shared" si="15"/>
        <v>775</v>
      </c>
      <c r="L81" s="86">
        <f t="shared" si="15"/>
        <v>5923</v>
      </c>
      <c r="M81" s="86">
        <f t="shared" si="15"/>
        <v>6236.9189999999999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31685</v>
      </c>
      <c r="F82" s="79">
        <v>13255</v>
      </c>
      <c r="G82" s="79">
        <v>30049</v>
      </c>
      <c r="H82" s="80">
        <v>9795</v>
      </c>
      <c r="I82" s="79">
        <v>9795</v>
      </c>
      <c r="J82" s="81">
        <v>9794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78</v>
      </c>
      <c r="F83" s="93">
        <v>3609</v>
      </c>
      <c r="G83" s="93">
        <v>326</v>
      </c>
      <c r="H83" s="94">
        <v>2039</v>
      </c>
      <c r="I83" s="93">
        <v>2039</v>
      </c>
      <c r="J83" s="95">
        <v>2565</v>
      </c>
      <c r="K83" s="93">
        <v>775</v>
      </c>
      <c r="L83" s="93">
        <v>5923</v>
      </c>
      <c r="M83" s="93">
        <v>6236.9189999999999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1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65</v>
      </c>
      <c r="G90" s="72">
        <v>61</v>
      </c>
      <c r="H90" s="73">
        <v>0</v>
      </c>
      <c r="I90" s="72">
        <v>0</v>
      </c>
      <c r="J90" s="74">
        <v>3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249962</v>
      </c>
      <c r="F92" s="46">
        <f t="shared" ref="F92:M92" si="16">F4+F51+F77+F90</f>
        <v>251481</v>
      </c>
      <c r="G92" s="46">
        <f t="shared" si="16"/>
        <v>261691</v>
      </c>
      <c r="H92" s="47">
        <f t="shared" si="16"/>
        <v>285463</v>
      </c>
      <c r="I92" s="46">
        <f t="shared" si="16"/>
        <v>285463</v>
      </c>
      <c r="J92" s="48">
        <f t="shared" si="16"/>
        <v>297694</v>
      </c>
      <c r="K92" s="46">
        <f t="shared" si="16"/>
        <v>314740</v>
      </c>
      <c r="L92" s="46">
        <f t="shared" si="16"/>
        <v>332895</v>
      </c>
      <c r="M92" s="46">
        <f t="shared" si="16"/>
        <v>350955.875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169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126</v>
      </c>
      <c r="D3" s="17" t="s">
        <v>125</v>
      </c>
      <c r="E3" s="17" t="s">
        <v>124</v>
      </c>
      <c r="F3" s="173" t="s">
        <v>123</v>
      </c>
      <c r="G3" s="174"/>
      <c r="H3" s="175"/>
      <c r="I3" s="17" t="s">
        <v>122</v>
      </c>
      <c r="J3" s="17" t="s">
        <v>167</v>
      </c>
      <c r="K3" s="17" t="s">
        <v>166</v>
      </c>
      <c r="Z3" s="54" t="s">
        <v>32</v>
      </c>
    </row>
    <row r="4" spans="1:27" s="14" customFormat="1" ht="12.75" customHeight="1" x14ac:dyDescent="0.25">
      <c r="A4" s="25"/>
      <c r="B4" s="55" t="s">
        <v>143</v>
      </c>
      <c r="C4" s="33">
        <v>49733</v>
      </c>
      <c r="D4" s="33">
        <v>53810</v>
      </c>
      <c r="E4" s="33">
        <v>56784</v>
      </c>
      <c r="F4" s="27">
        <v>77112</v>
      </c>
      <c r="G4" s="28">
        <v>77112</v>
      </c>
      <c r="H4" s="29">
        <v>76335</v>
      </c>
      <c r="I4" s="33">
        <v>79541</v>
      </c>
      <c r="J4" s="33">
        <v>83179</v>
      </c>
      <c r="K4" s="33">
        <v>88246.18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132</v>
      </c>
      <c r="C5" s="33">
        <v>15163</v>
      </c>
      <c r="D5" s="33">
        <v>13060</v>
      </c>
      <c r="E5" s="33">
        <v>16448</v>
      </c>
      <c r="F5" s="32">
        <v>28322</v>
      </c>
      <c r="G5" s="33">
        <v>22674</v>
      </c>
      <c r="H5" s="34">
        <v>21474</v>
      </c>
      <c r="I5" s="33">
        <v>54135</v>
      </c>
      <c r="J5" s="33">
        <v>58224</v>
      </c>
      <c r="K5" s="33">
        <v>61218.76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133</v>
      </c>
      <c r="C6" s="33">
        <v>67442</v>
      </c>
      <c r="D6" s="33">
        <v>83118</v>
      </c>
      <c r="E6" s="33">
        <v>79739</v>
      </c>
      <c r="F6" s="32">
        <v>106040</v>
      </c>
      <c r="G6" s="33">
        <v>111688</v>
      </c>
      <c r="H6" s="34">
        <v>115900</v>
      </c>
      <c r="I6" s="33">
        <v>125094</v>
      </c>
      <c r="J6" s="33">
        <v>132509.02299999999</v>
      </c>
      <c r="K6" s="33">
        <v>139532.83042700001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134</v>
      </c>
      <c r="C7" s="33">
        <v>249962</v>
      </c>
      <c r="D7" s="33">
        <v>251481</v>
      </c>
      <c r="E7" s="33">
        <v>261691</v>
      </c>
      <c r="F7" s="32">
        <v>285463</v>
      </c>
      <c r="G7" s="33">
        <v>285463</v>
      </c>
      <c r="H7" s="34">
        <v>297694</v>
      </c>
      <c r="I7" s="33">
        <v>314740</v>
      </c>
      <c r="J7" s="33">
        <v>332895</v>
      </c>
      <c r="K7" s="33">
        <v>350955.875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135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136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137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138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139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140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141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142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129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130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131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382300</v>
      </c>
      <c r="D19" s="46">
        <f t="shared" ref="D19:K19" si="1">SUM(D4:D18)</f>
        <v>401469</v>
      </c>
      <c r="E19" s="46">
        <f t="shared" si="1"/>
        <v>414662</v>
      </c>
      <c r="F19" s="47">
        <f t="shared" si="1"/>
        <v>496937</v>
      </c>
      <c r="G19" s="46">
        <f t="shared" si="1"/>
        <v>496937</v>
      </c>
      <c r="H19" s="48">
        <f t="shared" si="1"/>
        <v>511403</v>
      </c>
      <c r="I19" s="46">
        <f t="shared" si="1"/>
        <v>573510</v>
      </c>
      <c r="J19" s="46">
        <f t="shared" si="1"/>
        <v>606807.02300000004</v>
      </c>
      <c r="K19" s="46">
        <f t="shared" si="1"/>
        <v>639953.64542700001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126</v>
      </c>
      <c r="D3" s="17" t="s">
        <v>125</v>
      </c>
      <c r="E3" s="17" t="s">
        <v>124</v>
      </c>
      <c r="F3" s="173" t="s">
        <v>123</v>
      </c>
      <c r="G3" s="174"/>
      <c r="H3" s="175"/>
      <c r="I3" s="17" t="s">
        <v>122</v>
      </c>
      <c r="J3" s="17" t="s">
        <v>167</v>
      </c>
      <c r="K3" s="17" t="s">
        <v>166</v>
      </c>
    </row>
    <row r="4" spans="1:27" s="23" customFormat="1" ht="12.75" customHeight="1" x14ac:dyDescent="0.25">
      <c r="A4" s="18"/>
      <c r="B4" s="19" t="s">
        <v>6</v>
      </c>
      <c r="C4" s="20">
        <f>SUM(C5:C7)</f>
        <v>346971</v>
      </c>
      <c r="D4" s="20">
        <f t="shared" ref="D4:K4" si="0">SUM(D5:D7)</f>
        <v>378262</v>
      </c>
      <c r="E4" s="20">
        <f t="shared" si="0"/>
        <v>378274</v>
      </c>
      <c r="F4" s="21">
        <f t="shared" si="0"/>
        <v>480508</v>
      </c>
      <c r="G4" s="20">
        <f t="shared" si="0"/>
        <v>480068</v>
      </c>
      <c r="H4" s="22">
        <f t="shared" si="0"/>
        <v>492720</v>
      </c>
      <c r="I4" s="20">
        <f t="shared" si="0"/>
        <v>563344</v>
      </c>
      <c r="J4" s="20">
        <f t="shared" si="0"/>
        <v>581496.723</v>
      </c>
      <c r="K4" s="20">
        <f t="shared" si="0"/>
        <v>608039.51342699991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221168</v>
      </c>
      <c r="D5" s="28">
        <v>236077</v>
      </c>
      <c r="E5" s="28">
        <v>252299</v>
      </c>
      <c r="F5" s="27">
        <v>330415</v>
      </c>
      <c r="G5" s="28">
        <v>330415</v>
      </c>
      <c r="H5" s="29">
        <v>326388</v>
      </c>
      <c r="I5" s="28">
        <v>394272</v>
      </c>
      <c r="J5" s="28">
        <v>410194</v>
      </c>
      <c r="K5" s="29">
        <v>428494.19099999999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118756</v>
      </c>
      <c r="D6" s="33">
        <v>127332</v>
      </c>
      <c r="E6" s="33">
        <v>125956</v>
      </c>
      <c r="F6" s="32">
        <v>150093</v>
      </c>
      <c r="G6" s="33">
        <v>149653</v>
      </c>
      <c r="H6" s="34">
        <v>166332</v>
      </c>
      <c r="I6" s="33">
        <v>169072</v>
      </c>
      <c r="J6" s="33">
        <v>171302.723</v>
      </c>
      <c r="K6" s="34">
        <v>179545.32242699995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7047</v>
      </c>
      <c r="D7" s="36">
        <v>14853</v>
      </c>
      <c r="E7" s="36">
        <v>19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2230</v>
      </c>
      <c r="D8" s="20">
        <f t="shared" ref="D8:K8" si="1">SUM(D9:D15)</f>
        <v>1907</v>
      </c>
      <c r="E8" s="20">
        <f t="shared" si="1"/>
        <v>455</v>
      </c>
      <c r="F8" s="21">
        <f t="shared" si="1"/>
        <v>1900</v>
      </c>
      <c r="G8" s="20">
        <f t="shared" si="1"/>
        <v>1900</v>
      </c>
      <c r="H8" s="22">
        <f t="shared" si="1"/>
        <v>1648</v>
      </c>
      <c r="I8" s="20">
        <f t="shared" si="1"/>
        <v>0</v>
      </c>
      <c r="J8" s="20">
        <f t="shared" si="1"/>
        <v>738</v>
      </c>
      <c r="K8" s="20">
        <f t="shared" si="1"/>
        <v>777.11399999999992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279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4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562</v>
      </c>
      <c r="D13" s="33">
        <v>761</v>
      </c>
      <c r="E13" s="33">
        <v>0</v>
      </c>
      <c r="F13" s="32">
        <v>1250</v>
      </c>
      <c r="G13" s="33">
        <v>1250</v>
      </c>
      <c r="H13" s="34">
        <v>624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2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1666</v>
      </c>
      <c r="D15" s="36">
        <v>1146</v>
      </c>
      <c r="E15" s="36">
        <v>455</v>
      </c>
      <c r="F15" s="35">
        <v>650</v>
      </c>
      <c r="G15" s="36">
        <v>650</v>
      </c>
      <c r="H15" s="37">
        <v>741</v>
      </c>
      <c r="I15" s="36">
        <v>0</v>
      </c>
      <c r="J15" s="36">
        <v>738</v>
      </c>
      <c r="K15" s="37">
        <v>777.11399999999992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32999</v>
      </c>
      <c r="D16" s="20">
        <f t="shared" ref="D16:K16" si="2">SUM(D17:D23)</f>
        <v>21063</v>
      </c>
      <c r="E16" s="20">
        <f t="shared" si="2"/>
        <v>35828</v>
      </c>
      <c r="F16" s="21">
        <f t="shared" si="2"/>
        <v>14529</v>
      </c>
      <c r="G16" s="20">
        <f t="shared" si="2"/>
        <v>14969</v>
      </c>
      <c r="H16" s="22">
        <f t="shared" si="2"/>
        <v>17032</v>
      </c>
      <c r="I16" s="20">
        <f t="shared" si="2"/>
        <v>10166</v>
      </c>
      <c r="J16" s="20">
        <f t="shared" si="2"/>
        <v>24572.3</v>
      </c>
      <c r="K16" s="20">
        <f t="shared" si="2"/>
        <v>31137.018000000004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16</v>
      </c>
      <c r="E17" s="28">
        <v>0</v>
      </c>
      <c r="F17" s="27">
        <v>0</v>
      </c>
      <c r="G17" s="28">
        <v>250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32937</v>
      </c>
      <c r="D18" s="33">
        <v>21047</v>
      </c>
      <c r="E18" s="33">
        <v>35828</v>
      </c>
      <c r="F18" s="32">
        <v>14529</v>
      </c>
      <c r="G18" s="33">
        <v>14719</v>
      </c>
      <c r="H18" s="34">
        <v>17031</v>
      </c>
      <c r="I18" s="33">
        <v>10166</v>
      </c>
      <c r="J18" s="33">
        <v>24572.3</v>
      </c>
      <c r="K18" s="34">
        <v>31137.018000000004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62</v>
      </c>
      <c r="D23" s="36">
        <v>0</v>
      </c>
      <c r="E23" s="36">
        <v>0</v>
      </c>
      <c r="F23" s="35">
        <v>0</v>
      </c>
      <c r="G23" s="36">
        <v>0</v>
      </c>
      <c r="H23" s="37">
        <v>1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100</v>
      </c>
      <c r="D24" s="20">
        <v>237</v>
      </c>
      <c r="E24" s="20">
        <v>105</v>
      </c>
      <c r="F24" s="21">
        <v>0</v>
      </c>
      <c r="G24" s="20">
        <v>0</v>
      </c>
      <c r="H24" s="22">
        <v>3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382300</v>
      </c>
      <c r="D26" s="46">
        <f t="shared" ref="D26:K26" si="3">+D4+D8+D16+D24</f>
        <v>401469</v>
      </c>
      <c r="E26" s="46">
        <f t="shared" si="3"/>
        <v>414662</v>
      </c>
      <c r="F26" s="47">
        <f t="shared" si="3"/>
        <v>496937</v>
      </c>
      <c r="G26" s="46">
        <f t="shared" si="3"/>
        <v>496937</v>
      </c>
      <c r="H26" s="48">
        <f t="shared" si="3"/>
        <v>511403</v>
      </c>
      <c r="I26" s="46">
        <f t="shared" si="3"/>
        <v>573510</v>
      </c>
      <c r="J26" s="46">
        <f t="shared" si="3"/>
        <v>606807.02300000004</v>
      </c>
      <c r="K26" s="46">
        <f t="shared" si="3"/>
        <v>639953.64542699989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126</v>
      </c>
      <c r="D3" s="17" t="s">
        <v>125</v>
      </c>
      <c r="E3" s="17" t="s">
        <v>124</v>
      </c>
      <c r="F3" s="173" t="s">
        <v>123</v>
      </c>
      <c r="G3" s="174"/>
      <c r="H3" s="175"/>
      <c r="I3" s="17" t="s">
        <v>122</v>
      </c>
      <c r="J3" s="17" t="s">
        <v>167</v>
      </c>
      <c r="K3" s="17" t="s">
        <v>166</v>
      </c>
      <c r="Z3" s="54" t="s">
        <v>32</v>
      </c>
    </row>
    <row r="4" spans="1:27" s="14" customFormat="1" ht="12.75" customHeight="1" x14ac:dyDescent="0.25">
      <c r="A4" s="25"/>
      <c r="B4" s="56" t="s">
        <v>144</v>
      </c>
      <c r="C4" s="33">
        <v>4614</v>
      </c>
      <c r="D4" s="33">
        <v>6199</v>
      </c>
      <c r="E4" s="33">
        <v>7048</v>
      </c>
      <c r="F4" s="27">
        <v>5861</v>
      </c>
      <c r="G4" s="28">
        <v>5861</v>
      </c>
      <c r="H4" s="29">
        <v>6403</v>
      </c>
      <c r="I4" s="33">
        <v>6926</v>
      </c>
      <c r="J4" s="33">
        <v>7464</v>
      </c>
      <c r="K4" s="33">
        <v>7874.9139999999998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145</v>
      </c>
      <c r="C5" s="33">
        <v>4873</v>
      </c>
      <c r="D5" s="33">
        <v>6356</v>
      </c>
      <c r="E5" s="33">
        <v>7641</v>
      </c>
      <c r="F5" s="32">
        <v>6139</v>
      </c>
      <c r="G5" s="33">
        <v>6139</v>
      </c>
      <c r="H5" s="34">
        <v>10941</v>
      </c>
      <c r="I5" s="33">
        <v>6863</v>
      </c>
      <c r="J5" s="33">
        <v>7158</v>
      </c>
      <c r="K5" s="33">
        <v>8109.6959999999999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146</v>
      </c>
      <c r="C6" s="33">
        <v>12947</v>
      </c>
      <c r="D6" s="33">
        <v>12887</v>
      </c>
      <c r="E6" s="33">
        <v>13872</v>
      </c>
      <c r="F6" s="32">
        <v>14219</v>
      </c>
      <c r="G6" s="33">
        <v>14219</v>
      </c>
      <c r="H6" s="34">
        <v>17335</v>
      </c>
      <c r="I6" s="33">
        <v>15300</v>
      </c>
      <c r="J6" s="33">
        <v>15941</v>
      </c>
      <c r="K6" s="33">
        <v>16809.849999999999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147</v>
      </c>
      <c r="C7" s="33">
        <v>25397</v>
      </c>
      <c r="D7" s="33">
        <v>24917</v>
      </c>
      <c r="E7" s="33">
        <v>24862</v>
      </c>
      <c r="F7" s="32">
        <v>45916</v>
      </c>
      <c r="G7" s="33">
        <v>45916</v>
      </c>
      <c r="H7" s="34">
        <v>36237</v>
      </c>
      <c r="I7" s="33">
        <v>46281</v>
      </c>
      <c r="J7" s="33">
        <v>48137</v>
      </c>
      <c r="K7" s="33">
        <v>50703.582999999999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148</v>
      </c>
      <c r="C8" s="33">
        <v>1902</v>
      </c>
      <c r="D8" s="33">
        <v>2763</v>
      </c>
      <c r="E8" s="33">
        <v>2686</v>
      </c>
      <c r="F8" s="32">
        <v>3640</v>
      </c>
      <c r="G8" s="33">
        <v>3640</v>
      </c>
      <c r="H8" s="34">
        <v>4265</v>
      </c>
      <c r="I8" s="33">
        <v>2701</v>
      </c>
      <c r="J8" s="33">
        <v>2883</v>
      </c>
      <c r="K8" s="33">
        <v>3051.174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149</v>
      </c>
      <c r="C9" s="33">
        <v>0</v>
      </c>
      <c r="D9" s="33">
        <v>688</v>
      </c>
      <c r="E9" s="33">
        <v>675</v>
      </c>
      <c r="F9" s="32">
        <v>1337</v>
      </c>
      <c r="G9" s="33">
        <v>1337</v>
      </c>
      <c r="H9" s="34">
        <v>1154</v>
      </c>
      <c r="I9" s="33">
        <v>1470</v>
      </c>
      <c r="J9" s="33">
        <v>1596</v>
      </c>
      <c r="K9" s="33">
        <v>1696.963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49733</v>
      </c>
      <c r="D19" s="46">
        <f t="shared" ref="D19:K19" si="1">SUM(D4:D18)</f>
        <v>53810</v>
      </c>
      <c r="E19" s="46">
        <f t="shared" si="1"/>
        <v>56784</v>
      </c>
      <c r="F19" s="47">
        <f t="shared" si="1"/>
        <v>77112</v>
      </c>
      <c r="G19" s="46">
        <f t="shared" si="1"/>
        <v>77112</v>
      </c>
      <c r="H19" s="48">
        <f t="shared" si="1"/>
        <v>76335</v>
      </c>
      <c r="I19" s="46">
        <f t="shared" si="1"/>
        <v>79541</v>
      </c>
      <c r="J19" s="46">
        <f t="shared" si="1"/>
        <v>83179</v>
      </c>
      <c r="K19" s="46">
        <f t="shared" si="1"/>
        <v>88246.180000000008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126</v>
      </c>
      <c r="D3" s="17" t="s">
        <v>125</v>
      </c>
      <c r="E3" s="17" t="s">
        <v>124</v>
      </c>
      <c r="F3" s="173" t="s">
        <v>123</v>
      </c>
      <c r="G3" s="174"/>
      <c r="H3" s="175"/>
      <c r="I3" s="17" t="s">
        <v>122</v>
      </c>
      <c r="J3" s="17" t="s">
        <v>167</v>
      </c>
      <c r="K3" s="17" t="s">
        <v>166</v>
      </c>
    </row>
    <row r="4" spans="1:27" s="23" customFormat="1" ht="12.75" customHeight="1" x14ac:dyDescent="0.25">
      <c r="A4" s="18"/>
      <c r="B4" s="19" t="s">
        <v>6</v>
      </c>
      <c r="C4" s="20">
        <f>SUM(C5:C7)</f>
        <v>48583</v>
      </c>
      <c r="D4" s="20">
        <f t="shared" ref="D4:K4" si="0">SUM(D5:D7)</f>
        <v>51013</v>
      </c>
      <c r="E4" s="20">
        <f t="shared" si="0"/>
        <v>54586</v>
      </c>
      <c r="F4" s="21">
        <f t="shared" si="0"/>
        <v>74657</v>
      </c>
      <c r="G4" s="20">
        <f t="shared" si="0"/>
        <v>74657</v>
      </c>
      <c r="H4" s="22">
        <f t="shared" si="0"/>
        <v>73435</v>
      </c>
      <c r="I4" s="20">
        <f t="shared" si="0"/>
        <v>77704</v>
      </c>
      <c r="J4" s="20">
        <f t="shared" si="0"/>
        <v>81258</v>
      </c>
      <c r="K4" s="20">
        <f t="shared" si="0"/>
        <v>84623.366999999998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30611</v>
      </c>
      <c r="D5" s="28">
        <v>32721</v>
      </c>
      <c r="E5" s="28">
        <v>36663</v>
      </c>
      <c r="F5" s="27">
        <v>52246</v>
      </c>
      <c r="G5" s="28">
        <v>52246</v>
      </c>
      <c r="H5" s="29">
        <v>49002</v>
      </c>
      <c r="I5" s="28">
        <v>55062</v>
      </c>
      <c r="J5" s="28">
        <v>57682</v>
      </c>
      <c r="K5" s="29">
        <v>60299.838999999985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17972</v>
      </c>
      <c r="D6" s="33">
        <v>18292</v>
      </c>
      <c r="E6" s="33">
        <v>17904</v>
      </c>
      <c r="F6" s="32">
        <v>22411</v>
      </c>
      <c r="G6" s="33">
        <v>22411</v>
      </c>
      <c r="H6" s="34">
        <v>24433</v>
      </c>
      <c r="I6" s="33">
        <v>22642</v>
      </c>
      <c r="J6" s="33">
        <v>23576</v>
      </c>
      <c r="K6" s="34">
        <v>24323.528000000006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19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169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88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81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1051</v>
      </c>
      <c r="D16" s="20">
        <f t="shared" ref="D16:K16" si="2">SUM(D17:D23)</f>
        <v>2751</v>
      </c>
      <c r="E16" s="20">
        <f t="shared" si="2"/>
        <v>2180</v>
      </c>
      <c r="F16" s="21">
        <f t="shared" si="2"/>
        <v>2455</v>
      </c>
      <c r="G16" s="20">
        <f t="shared" si="2"/>
        <v>2455</v>
      </c>
      <c r="H16" s="22">
        <f t="shared" si="2"/>
        <v>2731</v>
      </c>
      <c r="I16" s="20">
        <f t="shared" si="2"/>
        <v>1837</v>
      </c>
      <c r="J16" s="20">
        <f t="shared" si="2"/>
        <v>1921</v>
      </c>
      <c r="K16" s="20">
        <f t="shared" si="2"/>
        <v>3622.8130000000001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16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989</v>
      </c>
      <c r="D18" s="33">
        <v>2735</v>
      </c>
      <c r="E18" s="33">
        <v>2180</v>
      </c>
      <c r="F18" s="32">
        <v>2455</v>
      </c>
      <c r="G18" s="33">
        <v>2455</v>
      </c>
      <c r="H18" s="34">
        <v>2731</v>
      </c>
      <c r="I18" s="33">
        <v>1837</v>
      </c>
      <c r="J18" s="33">
        <v>1921</v>
      </c>
      <c r="K18" s="34">
        <v>3622.8130000000001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62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99</v>
      </c>
      <c r="D24" s="20">
        <v>46</v>
      </c>
      <c r="E24" s="20">
        <v>18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49733</v>
      </c>
      <c r="D26" s="46">
        <f t="shared" ref="D26:K26" si="3">+D4+D8+D16+D24</f>
        <v>53810</v>
      </c>
      <c r="E26" s="46">
        <f t="shared" si="3"/>
        <v>56784</v>
      </c>
      <c r="F26" s="47">
        <f t="shared" si="3"/>
        <v>77112</v>
      </c>
      <c r="G26" s="46">
        <f t="shared" si="3"/>
        <v>77112</v>
      </c>
      <c r="H26" s="48">
        <f t="shared" si="3"/>
        <v>76335</v>
      </c>
      <c r="I26" s="46">
        <f t="shared" si="3"/>
        <v>79541</v>
      </c>
      <c r="J26" s="46">
        <f t="shared" si="3"/>
        <v>83179</v>
      </c>
      <c r="K26" s="46">
        <f t="shared" si="3"/>
        <v>88246.18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126</v>
      </c>
      <c r="D3" s="17" t="s">
        <v>125</v>
      </c>
      <c r="E3" s="17" t="s">
        <v>124</v>
      </c>
      <c r="F3" s="173" t="s">
        <v>123</v>
      </c>
      <c r="G3" s="174"/>
      <c r="H3" s="175"/>
      <c r="I3" s="17" t="s">
        <v>122</v>
      </c>
      <c r="J3" s="17" t="s">
        <v>167</v>
      </c>
      <c r="K3" s="17" t="s">
        <v>166</v>
      </c>
      <c r="Z3" s="54" t="s">
        <v>32</v>
      </c>
    </row>
    <row r="4" spans="1:27" s="14" customFormat="1" ht="12.75" customHeight="1" x14ac:dyDescent="0.25">
      <c r="A4" s="25"/>
      <c r="B4" s="56" t="s">
        <v>150</v>
      </c>
      <c r="C4" s="33">
        <v>3571</v>
      </c>
      <c r="D4" s="33">
        <v>3123</v>
      </c>
      <c r="E4" s="33">
        <v>5569</v>
      </c>
      <c r="F4" s="27">
        <v>7340</v>
      </c>
      <c r="G4" s="28">
        <v>7340</v>
      </c>
      <c r="H4" s="29">
        <v>7062</v>
      </c>
      <c r="I4" s="33">
        <v>7905</v>
      </c>
      <c r="J4" s="33">
        <v>8063</v>
      </c>
      <c r="K4" s="33">
        <v>8498.628999999999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151</v>
      </c>
      <c r="C5" s="33">
        <v>10612</v>
      </c>
      <c r="D5" s="33">
        <v>8841</v>
      </c>
      <c r="E5" s="33">
        <v>9735</v>
      </c>
      <c r="F5" s="32">
        <v>19754</v>
      </c>
      <c r="G5" s="33">
        <v>14106</v>
      </c>
      <c r="H5" s="34">
        <v>13087</v>
      </c>
      <c r="I5" s="33">
        <v>44004</v>
      </c>
      <c r="J5" s="33">
        <v>47841</v>
      </c>
      <c r="K5" s="33">
        <v>50277.171000000002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152</v>
      </c>
      <c r="C6" s="33">
        <v>980</v>
      </c>
      <c r="D6" s="33">
        <v>1096</v>
      </c>
      <c r="E6" s="33">
        <v>1144</v>
      </c>
      <c r="F6" s="32">
        <v>1228</v>
      </c>
      <c r="G6" s="33">
        <v>1228</v>
      </c>
      <c r="H6" s="34">
        <v>1325</v>
      </c>
      <c r="I6" s="33">
        <v>2226</v>
      </c>
      <c r="J6" s="33">
        <v>2320</v>
      </c>
      <c r="K6" s="33">
        <v>2442.96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SUM(C4:C6)</f>
        <v>15163</v>
      </c>
      <c r="D19" s="46">
        <f t="shared" ref="D19:K19" si="1">SUM(D4:D6)</f>
        <v>13060</v>
      </c>
      <c r="E19" s="46">
        <f t="shared" si="1"/>
        <v>16448</v>
      </c>
      <c r="F19" s="47">
        <f t="shared" si="1"/>
        <v>28322</v>
      </c>
      <c r="G19" s="46">
        <f t="shared" si="1"/>
        <v>22674</v>
      </c>
      <c r="H19" s="48">
        <f t="shared" si="1"/>
        <v>21474</v>
      </c>
      <c r="I19" s="46">
        <f t="shared" si="1"/>
        <v>54135</v>
      </c>
      <c r="J19" s="46">
        <f t="shared" si="1"/>
        <v>58224</v>
      </c>
      <c r="K19" s="46">
        <f t="shared" si="1"/>
        <v>61218.76</v>
      </c>
      <c r="Z19" s="53">
        <f t="shared" si="0"/>
        <v>1</v>
      </c>
    </row>
    <row r="20" spans="1:26" s="14" customFormat="1" hidden="1" x14ac:dyDescent="0.25">
      <c r="A20" s="57"/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126</v>
      </c>
      <c r="D3" s="17" t="s">
        <v>125</v>
      </c>
      <c r="E3" s="17" t="s">
        <v>124</v>
      </c>
      <c r="F3" s="173" t="s">
        <v>123</v>
      </c>
      <c r="G3" s="174"/>
      <c r="H3" s="175"/>
      <c r="I3" s="17" t="s">
        <v>122</v>
      </c>
      <c r="J3" s="17" t="s">
        <v>167</v>
      </c>
      <c r="K3" s="17" t="s">
        <v>166</v>
      </c>
    </row>
    <row r="4" spans="1:27" s="23" customFormat="1" ht="12.75" customHeight="1" x14ac:dyDescent="0.25">
      <c r="A4" s="18"/>
      <c r="B4" s="19" t="s">
        <v>6</v>
      </c>
      <c r="C4" s="20">
        <f>SUM(C5:C7)</f>
        <v>15162</v>
      </c>
      <c r="D4" s="20">
        <f t="shared" ref="D4:K4" si="0">SUM(D5:D7)</f>
        <v>11840</v>
      </c>
      <c r="E4" s="20">
        <f t="shared" si="0"/>
        <v>15985</v>
      </c>
      <c r="F4" s="21">
        <f t="shared" si="0"/>
        <v>28322</v>
      </c>
      <c r="G4" s="20">
        <f t="shared" si="0"/>
        <v>22674</v>
      </c>
      <c r="H4" s="22">
        <f t="shared" si="0"/>
        <v>21474</v>
      </c>
      <c r="I4" s="20">
        <f t="shared" si="0"/>
        <v>52230</v>
      </c>
      <c r="J4" s="20">
        <f t="shared" si="0"/>
        <v>49360</v>
      </c>
      <c r="K4" s="20">
        <f t="shared" si="0"/>
        <v>48170.898000000001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10861</v>
      </c>
      <c r="D5" s="28">
        <v>11276</v>
      </c>
      <c r="E5" s="28">
        <v>11792</v>
      </c>
      <c r="F5" s="27">
        <v>15692</v>
      </c>
      <c r="G5" s="28">
        <v>15692</v>
      </c>
      <c r="H5" s="29">
        <v>14497</v>
      </c>
      <c r="I5" s="28">
        <v>20293</v>
      </c>
      <c r="J5" s="28">
        <v>18597</v>
      </c>
      <c r="K5" s="29">
        <v>19436.528999999999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4301</v>
      </c>
      <c r="D6" s="33">
        <v>-273</v>
      </c>
      <c r="E6" s="33">
        <v>4193</v>
      </c>
      <c r="F6" s="32">
        <v>12630</v>
      </c>
      <c r="G6" s="33">
        <v>6982</v>
      </c>
      <c r="H6" s="34">
        <v>6977</v>
      </c>
      <c r="I6" s="33">
        <v>31937</v>
      </c>
      <c r="J6" s="33">
        <v>30763</v>
      </c>
      <c r="K6" s="34">
        <v>28734.368999999999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837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1213</v>
      </c>
      <c r="E16" s="20">
        <f t="shared" si="2"/>
        <v>463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1905</v>
      </c>
      <c r="J16" s="20">
        <f t="shared" si="2"/>
        <v>8864</v>
      </c>
      <c r="K16" s="20">
        <f t="shared" si="2"/>
        <v>13047.861999999999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1213</v>
      </c>
      <c r="E18" s="33">
        <v>463</v>
      </c>
      <c r="F18" s="32">
        <v>0</v>
      </c>
      <c r="G18" s="33">
        <v>0</v>
      </c>
      <c r="H18" s="34">
        <v>0</v>
      </c>
      <c r="I18" s="33">
        <v>1905</v>
      </c>
      <c r="J18" s="33">
        <v>8864</v>
      </c>
      <c r="K18" s="34">
        <v>13047.861999999999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</v>
      </c>
      <c r="D24" s="20">
        <v>7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15163</v>
      </c>
      <c r="D26" s="46">
        <f t="shared" ref="D26:K26" si="3">+D4+D8+D16+D24</f>
        <v>13060</v>
      </c>
      <c r="E26" s="46">
        <f t="shared" si="3"/>
        <v>16448</v>
      </c>
      <c r="F26" s="47">
        <f t="shared" si="3"/>
        <v>28322</v>
      </c>
      <c r="G26" s="46">
        <f t="shared" si="3"/>
        <v>22674</v>
      </c>
      <c r="H26" s="48">
        <f t="shared" si="3"/>
        <v>21474</v>
      </c>
      <c r="I26" s="46">
        <f t="shared" si="3"/>
        <v>54135</v>
      </c>
      <c r="J26" s="46">
        <f t="shared" si="3"/>
        <v>58224</v>
      </c>
      <c r="K26" s="46">
        <f t="shared" si="3"/>
        <v>61218.76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126</v>
      </c>
      <c r="D3" s="17" t="s">
        <v>125</v>
      </c>
      <c r="E3" s="17" t="s">
        <v>124</v>
      </c>
      <c r="F3" s="173" t="s">
        <v>123</v>
      </c>
      <c r="G3" s="174"/>
      <c r="H3" s="175"/>
      <c r="I3" s="17" t="s">
        <v>122</v>
      </c>
      <c r="J3" s="17" t="s">
        <v>167</v>
      </c>
      <c r="K3" s="17" t="s">
        <v>166</v>
      </c>
      <c r="Z3" s="54" t="s">
        <v>32</v>
      </c>
    </row>
    <row r="4" spans="1:27" s="14" customFormat="1" ht="12.75" customHeight="1" x14ac:dyDescent="0.25">
      <c r="A4" s="25"/>
      <c r="B4" s="56" t="s">
        <v>153</v>
      </c>
      <c r="C4" s="33">
        <v>17448</v>
      </c>
      <c r="D4" s="33">
        <v>16226</v>
      </c>
      <c r="E4" s="33">
        <v>22088</v>
      </c>
      <c r="F4" s="27">
        <v>32332</v>
      </c>
      <c r="G4" s="28">
        <v>32332</v>
      </c>
      <c r="H4" s="29">
        <v>33038</v>
      </c>
      <c r="I4" s="33">
        <v>49802</v>
      </c>
      <c r="J4" s="33">
        <v>51851</v>
      </c>
      <c r="K4" s="33">
        <v>54525.373999999996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154</v>
      </c>
      <c r="C5" s="33">
        <v>28954</v>
      </c>
      <c r="D5" s="33">
        <v>41693</v>
      </c>
      <c r="E5" s="33">
        <v>32791</v>
      </c>
      <c r="F5" s="32">
        <v>37556</v>
      </c>
      <c r="G5" s="33">
        <v>43204</v>
      </c>
      <c r="H5" s="34">
        <v>40926</v>
      </c>
      <c r="I5" s="33">
        <v>36557</v>
      </c>
      <c r="J5" s="33">
        <v>39232</v>
      </c>
      <c r="K5" s="33">
        <v>41335.483999999997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155</v>
      </c>
      <c r="C6" s="33">
        <v>8454</v>
      </c>
      <c r="D6" s="33">
        <v>10276</v>
      </c>
      <c r="E6" s="33">
        <v>10288</v>
      </c>
      <c r="F6" s="32">
        <v>14806</v>
      </c>
      <c r="G6" s="33">
        <v>14806</v>
      </c>
      <c r="H6" s="34">
        <v>19011</v>
      </c>
      <c r="I6" s="33">
        <v>16061</v>
      </c>
      <c r="J6" s="33">
        <v>17672</v>
      </c>
      <c r="K6" s="33">
        <v>18632.804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156</v>
      </c>
      <c r="C7" s="33">
        <v>10666</v>
      </c>
      <c r="D7" s="33">
        <v>13792</v>
      </c>
      <c r="E7" s="33">
        <v>12385</v>
      </c>
      <c r="F7" s="32">
        <v>17483</v>
      </c>
      <c r="G7" s="33">
        <v>17483</v>
      </c>
      <c r="H7" s="34">
        <v>18498</v>
      </c>
      <c r="I7" s="33">
        <v>18440</v>
      </c>
      <c r="J7" s="33">
        <v>19286</v>
      </c>
      <c r="K7" s="33">
        <v>20334.398999999998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157</v>
      </c>
      <c r="C8" s="33">
        <v>1920</v>
      </c>
      <c r="D8" s="33">
        <v>1131</v>
      </c>
      <c r="E8" s="33">
        <v>2187</v>
      </c>
      <c r="F8" s="32">
        <v>3863</v>
      </c>
      <c r="G8" s="33">
        <v>3863</v>
      </c>
      <c r="H8" s="34">
        <v>4427</v>
      </c>
      <c r="I8" s="33">
        <v>4234</v>
      </c>
      <c r="J8" s="33">
        <v>4468</v>
      </c>
      <c r="K8" s="33">
        <v>4704.8040000000001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67442</v>
      </c>
      <c r="D19" s="46">
        <f t="shared" ref="D19:K19" si="1">SUM(D4:D18)</f>
        <v>83118</v>
      </c>
      <c r="E19" s="46">
        <f t="shared" si="1"/>
        <v>79739</v>
      </c>
      <c r="F19" s="47">
        <f t="shared" si="1"/>
        <v>106040</v>
      </c>
      <c r="G19" s="46">
        <f t="shared" si="1"/>
        <v>111688</v>
      </c>
      <c r="H19" s="48">
        <f t="shared" si="1"/>
        <v>115900</v>
      </c>
      <c r="I19" s="46">
        <f t="shared" si="1"/>
        <v>125094</v>
      </c>
      <c r="J19" s="46">
        <f t="shared" si="1"/>
        <v>132509</v>
      </c>
      <c r="K19" s="46">
        <f t="shared" si="1"/>
        <v>139532.86499999999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126</v>
      </c>
      <c r="D3" s="17" t="s">
        <v>125</v>
      </c>
      <c r="E3" s="17" t="s">
        <v>124</v>
      </c>
      <c r="F3" s="173" t="s">
        <v>123</v>
      </c>
      <c r="G3" s="174"/>
      <c r="H3" s="175"/>
      <c r="I3" s="17" t="s">
        <v>122</v>
      </c>
      <c r="J3" s="17" t="s">
        <v>167</v>
      </c>
      <c r="K3" s="17" t="s">
        <v>166</v>
      </c>
    </row>
    <row r="4" spans="1:27" s="23" customFormat="1" ht="12.75" customHeight="1" x14ac:dyDescent="0.25">
      <c r="A4" s="18"/>
      <c r="B4" s="19" t="s">
        <v>6</v>
      </c>
      <c r="C4" s="20">
        <f>SUM(C5:C7)</f>
        <v>66693</v>
      </c>
      <c r="D4" s="20">
        <f t="shared" ref="D4:K4" si="0">SUM(D5:D7)</f>
        <v>81894</v>
      </c>
      <c r="E4" s="20">
        <f t="shared" si="0"/>
        <v>76874</v>
      </c>
      <c r="F4" s="21">
        <f t="shared" si="0"/>
        <v>104550</v>
      </c>
      <c r="G4" s="20">
        <f t="shared" si="0"/>
        <v>109758</v>
      </c>
      <c r="H4" s="22">
        <f t="shared" si="0"/>
        <v>113307</v>
      </c>
      <c r="I4" s="20">
        <f t="shared" si="0"/>
        <v>119445</v>
      </c>
      <c r="J4" s="20">
        <f t="shared" si="0"/>
        <v>124644.723</v>
      </c>
      <c r="K4" s="20">
        <f t="shared" si="0"/>
        <v>131303.40642700001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22367</v>
      </c>
      <c r="D5" s="28">
        <v>22414</v>
      </c>
      <c r="E5" s="28">
        <v>23552</v>
      </c>
      <c r="F5" s="27">
        <v>49919</v>
      </c>
      <c r="G5" s="28">
        <v>49919</v>
      </c>
      <c r="H5" s="29">
        <v>48024</v>
      </c>
      <c r="I5" s="28">
        <v>68794</v>
      </c>
      <c r="J5" s="28">
        <v>70903</v>
      </c>
      <c r="K5" s="29">
        <v>74073.747000000003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44326</v>
      </c>
      <c r="D6" s="33">
        <v>59204</v>
      </c>
      <c r="E6" s="33">
        <v>53322</v>
      </c>
      <c r="F6" s="32">
        <v>54631</v>
      </c>
      <c r="G6" s="33">
        <v>59839</v>
      </c>
      <c r="H6" s="34">
        <v>65283</v>
      </c>
      <c r="I6" s="33">
        <v>50651</v>
      </c>
      <c r="J6" s="33">
        <v>53741.722999999998</v>
      </c>
      <c r="K6" s="34">
        <v>57229.659427000006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276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564</v>
      </c>
      <c r="D8" s="20">
        <f t="shared" ref="D8:K8" si="1">SUM(D9:D15)</f>
        <v>870</v>
      </c>
      <c r="E8" s="20">
        <f t="shared" si="1"/>
        <v>29</v>
      </c>
      <c r="F8" s="21">
        <f t="shared" si="1"/>
        <v>1250</v>
      </c>
      <c r="G8" s="20">
        <f t="shared" si="1"/>
        <v>1250</v>
      </c>
      <c r="H8" s="22">
        <f t="shared" si="1"/>
        <v>652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13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562</v>
      </c>
      <c r="D13" s="33">
        <v>761</v>
      </c>
      <c r="E13" s="33">
        <v>0</v>
      </c>
      <c r="F13" s="32">
        <v>1250</v>
      </c>
      <c r="G13" s="33">
        <v>1250</v>
      </c>
      <c r="H13" s="34">
        <v>624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2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109</v>
      </c>
      <c r="E15" s="36">
        <v>29</v>
      </c>
      <c r="F15" s="35">
        <v>0</v>
      </c>
      <c r="G15" s="36">
        <v>0</v>
      </c>
      <c r="H15" s="37">
        <v>15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185</v>
      </c>
      <c r="D16" s="20">
        <f t="shared" ref="D16:K16" si="2">SUM(D17:D23)</f>
        <v>235</v>
      </c>
      <c r="E16" s="20">
        <f t="shared" si="2"/>
        <v>2810</v>
      </c>
      <c r="F16" s="21">
        <f t="shared" si="2"/>
        <v>240</v>
      </c>
      <c r="G16" s="20">
        <f t="shared" si="2"/>
        <v>680</v>
      </c>
      <c r="H16" s="22">
        <f t="shared" si="2"/>
        <v>1941</v>
      </c>
      <c r="I16" s="20">
        <f t="shared" si="2"/>
        <v>5649</v>
      </c>
      <c r="J16" s="20">
        <f t="shared" si="2"/>
        <v>7864.3</v>
      </c>
      <c r="K16" s="20">
        <f t="shared" si="2"/>
        <v>8229.4239999999991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250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185</v>
      </c>
      <c r="D18" s="33">
        <v>235</v>
      </c>
      <c r="E18" s="33">
        <v>2810</v>
      </c>
      <c r="F18" s="32">
        <v>240</v>
      </c>
      <c r="G18" s="33">
        <v>430</v>
      </c>
      <c r="H18" s="34">
        <v>1941</v>
      </c>
      <c r="I18" s="33">
        <v>5649</v>
      </c>
      <c r="J18" s="33">
        <v>7864.3</v>
      </c>
      <c r="K18" s="34">
        <v>8229.4239999999991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119</v>
      </c>
      <c r="E24" s="20">
        <v>26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67442</v>
      </c>
      <c r="D26" s="46">
        <f t="shared" ref="D26:K26" si="3">+D4+D8+D16+D24</f>
        <v>83118</v>
      </c>
      <c r="E26" s="46">
        <f t="shared" si="3"/>
        <v>79739</v>
      </c>
      <c r="F26" s="47">
        <f t="shared" si="3"/>
        <v>106040</v>
      </c>
      <c r="G26" s="46">
        <f t="shared" si="3"/>
        <v>111688</v>
      </c>
      <c r="H26" s="48">
        <f t="shared" si="3"/>
        <v>115900</v>
      </c>
      <c r="I26" s="46">
        <f t="shared" si="3"/>
        <v>125094</v>
      </c>
      <c r="J26" s="46">
        <f t="shared" si="3"/>
        <v>132509.02299999999</v>
      </c>
      <c r="K26" s="46">
        <f t="shared" si="3"/>
        <v>139532.83042700001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2014-05-29T13:00:07Z</dcterms:created>
  <dcterms:modified xsi:type="dcterms:W3CDTF">2014-05-30T08:43:52Z</dcterms:modified>
</cp:coreProperties>
</file>